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60" activeTab="0"/>
  </bookViews>
  <sheets>
    <sheet name="Remuneración_febrero 2022" sheetId="1" r:id="rId1"/>
    <sheet name="Hoja1" sheetId="2" r:id="rId2"/>
  </sheets>
  <externalReferences>
    <externalReference r:id="rId5"/>
  </externalReferences>
  <definedNames>
    <definedName name="_xlnm.Print_Area" localSheetId="0">'Remuneración_febrero 2022'!$A$1:$M$63</definedName>
  </definedNames>
  <calcPr fullCalcOnLoad="1"/>
</workbook>
</file>

<file path=xl/sharedStrings.xml><?xml version="1.0" encoding="utf-8"?>
<sst xmlns="http://schemas.openxmlformats.org/spreadsheetml/2006/main" count="301" uniqueCount="131">
  <si>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</si>
  <si>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</si>
  <si>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</si>
  <si>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</si>
  <si>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</si>
  <si>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</si>
  <si>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</si>
  <si>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</si>
  <si>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</si>
  <si>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</si>
  <si>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</si>
  <si>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</si>
  <si>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</si>
  <si>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</si>
  <si>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</si>
  <si>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</si>
  <si>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</si>
  <si>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</si>
  <si>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</si>
  <si>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</si>
  <si>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</si>
  <si>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</si>
  <si>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</si>
  <si>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</si>
  <si>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</si>
  <si>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</si>
  <si>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</si>
  <si>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</si>
  <si>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</si>
  <si>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</si>
  <si>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mes</t>
  </si>
  <si>
    <t>RMU</t>
  </si>
  <si>
    <t>ALVEAR ESPINOSA EVELYN CAROLINA</t>
  </si>
  <si>
    <t>ARROBA LOPEZ GUILLERMO MARCELO</t>
  </si>
  <si>
    <t>BEDOYA CHICO JHONNY FABRICIO</t>
  </si>
  <si>
    <t>BORJA TORRES PAUL ALEXANDER</t>
  </si>
  <si>
    <t>BUSTAMANTE PADRO JOVANNA PATRICIA</t>
  </si>
  <si>
    <t>CAMPAÑA ROMAN ESTEFANIA MICHELLE</t>
  </si>
  <si>
    <t>CARDENAS VELA SANDRA MARIA</t>
  </si>
  <si>
    <t>CARVAJAL OCAÑA SHERLYNN VANESSA</t>
  </si>
  <si>
    <t>CORREA FAJARDO RONALD PAUL</t>
  </si>
  <si>
    <t>ESCOBAR NAVARRETE CESAR ROBERTO</t>
  </si>
  <si>
    <t>ESPINOZA ROGEL NANCY PIEDAD</t>
  </si>
  <si>
    <t>GALINDO ANDRE GUSTAVO ADOLFO</t>
  </si>
  <si>
    <t>GUAMIALAMA VASQUEZ JORGE BINICIO</t>
  </si>
  <si>
    <t>GUTIERREZ PUETATE SOLANGE ESTEFANIA</t>
  </si>
  <si>
    <t>HERAS MOSQUERA GUADALUPE NATALIA</t>
  </si>
  <si>
    <t>HURTADO MONTERO KARLA ESTEFANIA</t>
  </si>
  <si>
    <t>LASCANO MEJIA ALEXANDRA MARIBEL</t>
  </si>
  <si>
    <t>LOAIZA LUCAS CYNTHIA AZUCENA</t>
  </si>
  <si>
    <t>LOPEZ REALPE GRACE CAROLINA</t>
  </si>
  <si>
    <t>MAYA QUINTERO ANGELICA</t>
  </si>
  <si>
    <t>MORALES GUEVARA SANTIAGO MIGUEL</t>
  </si>
  <si>
    <t>MOREJON NEIRA EDUARDO RAMIRO</t>
  </si>
  <si>
    <t>MOSQUERA NARVAEZ GUSTAVO ALEJANDRO</t>
  </si>
  <si>
    <t>NARANJO MEJIA DIEGO XAVIER</t>
  </si>
  <si>
    <t>ORTIZ URGILES ISABEL LUCRECIA</t>
  </si>
  <si>
    <t>PRADO MENDEZ MARIA CRISTINA</t>
  </si>
  <si>
    <t>RIOFRIO PAZMIÑO LISETH PIEDAD</t>
  </si>
  <si>
    <t>ROMERO BARRENO PAUL ALEJANDRO</t>
  </si>
  <si>
    <t>RUBIO SALAZAR RICHARD EDUARDO</t>
  </si>
  <si>
    <t>SALAZAR ROJAS VERONICA BEATRIZ</t>
  </si>
  <si>
    <t>TIBAN USIÑA PAOLA ALEXANDRA</t>
  </si>
  <si>
    <t>TROYA SALINAS XIMENA DE CARMEN</t>
  </si>
  <si>
    <t>VARGAS ALBARRACIN KATHERINE JOHANA</t>
  </si>
  <si>
    <t>VELASTEGUI LARA JORGE LUIS</t>
  </si>
  <si>
    <t>YANEZ PEREZ LORENA ESTEFANIA</t>
  </si>
  <si>
    <t>ZAMBRANO CERDA MAURICIO XAVIER</t>
  </si>
  <si>
    <t>ZAMBRANO DUEÑAS JOHNNY ANDRES</t>
  </si>
  <si>
    <t>ZAPATA PADILLA DANIELA NICOLE</t>
  </si>
  <si>
    <t>02.01.01.01.510510</t>
  </si>
  <si>
    <t>01.01.01.02.510105</t>
  </si>
  <si>
    <t>01.01.01.07.510510</t>
  </si>
  <si>
    <t>01.01.01.09.510510</t>
  </si>
  <si>
    <t>01.01.01.10.510106</t>
  </si>
  <si>
    <t>01.01.01.03.510105</t>
  </si>
  <si>
    <t>01.01.01.04.510105</t>
  </si>
  <si>
    <t>01.01.01.06.510510</t>
  </si>
  <si>
    <t>01.01.01.08.510510</t>
  </si>
  <si>
    <t>FUNCIONARIO DIRECTIVO 6</t>
  </si>
  <si>
    <t>SERVIDOR MUNICIPAL 12</t>
  </si>
  <si>
    <t>SERVIDOR MUNICIPAL 11</t>
  </si>
  <si>
    <t>ASESOR JURIDICO</t>
  </si>
  <si>
    <t>RESPONSABLE ADMINISTRATIVO</t>
  </si>
  <si>
    <t>RESPONSABLE TECNICO Y DE LEVANTAMIENTO DE FONDOS</t>
  </si>
  <si>
    <t>DIRECTOR EJECUTIVO</t>
  </si>
  <si>
    <t>CONDUCTOR</t>
  </si>
  <si>
    <t>COORDINADOR TECNICO Y DE PLANIFICACIÓN</t>
  </si>
  <si>
    <t>TESORERO GENERAL</t>
  </si>
  <si>
    <t>CONTADOR GENERAL</t>
  </si>
  <si>
    <t>ASISTENTE</t>
  </si>
  <si>
    <t>COORDINADOR ADMINISTRATIVO - FINANCIERO</t>
  </si>
  <si>
    <t>TRUJILLO ALDAS PAMELA  VICTORIA</t>
  </si>
  <si>
    <t>ULLOA SOSA MONICA JANNETE</t>
  </si>
  <si>
    <t xml:space="preserve">VALLEJO RIVERA JORGE WASHINGTON </t>
  </si>
  <si>
    <t>SERVIDOR MUNICIPAL 9</t>
  </si>
  <si>
    <t>SERVIDOR MUNICIPAL 10</t>
  </si>
  <si>
    <t>SERVIDOR MUNICIPAL 13</t>
  </si>
  <si>
    <t>NIVEL 3</t>
  </si>
  <si>
    <t xml:space="preserve">DIRECCIÓN ADMINISTRATIVA FINANCIERA </t>
  </si>
  <si>
    <t>EDGAR SULCA</t>
  </si>
  <si>
    <t>edgar.sulca@quito.gob.ec</t>
  </si>
  <si>
    <t>SULCA ALDANA EDGAR ARMANDO</t>
  </si>
  <si>
    <t>VARGAS PIEDRA KEVIN EDUARDO</t>
  </si>
  <si>
    <t>SEGOVIA MARCO GIOVANNI</t>
  </si>
  <si>
    <t xml:space="preserve">GALINDO BUCHELI JOHANNA GABRIELA </t>
  </si>
  <si>
    <t>OCAMPO PICO JIMMY GEOVANNY</t>
  </si>
  <si>
    <t>SOSA SANCHEZ FRANCSCO DEMETRIO</t>
  </si>
  <si>
    <t>TAPIA PAZMIÑO OSCAR DARIO</t>
  </si>
  <si>
    <t>BONILLA REYES DANIEL ALEJANDRO</t>
  </si>
  <si>
    <t>PASANTE</t>
  </si>
  <si>
    <t>N/A</t>
  </si>
  <si>
    <t>YEPEZ NARVAEZ RAYNER LEANDRO</t>
  </si>
  <si>
    <t>ALTAMIRANO GONZALEZ ELVA LUCIA</t>
  </si>
  <si>
    <t>PACHECO MURILLO NELLY MARGOTH</t>
  </si>
  <si>
    <t>GORDILLO VARGAS EDISON VICENTE</t>
  </si>
  <si>
    <t>LOSEP</t>
  </si>
  <si>
    <t>0.00</t>
  </si>
  <si>
    <t>LUGO SANCHEZ SASKYA SOLEDAD</t>
  </si>
  <si>
    <t>DIRECTORA EJECUTIVA</t>
  </si>
  <si>
    <t>ALMACHI VILLARREAL CARINA ALEJANDRA</t>
  </si>
  <si>
    <t>ROGEL CANDO KARLA MARIA</t>
  </si>
  <si>
    <t>SANCHEZ MEJIA PAUL ENRIQUE</t>
  </si>
  <si>
    <t>CHAMORRO MERA EMILIA MARGOD</t>
  </si>
  <si>
    <t>ZAMBRANO PALMA ANA MARITZA</t>
  </si>
  <si>
    <t>02) 3952‐300 EXTENSIÓN 24158</t>
  </si>
  <si>
    <t>02.01.01.01.510502.</t>
  </si>
  <si>
    <t>AGUIAR GALEAS ESTEFANIA MARILI</t>
  </si>
  <si>
    <t>ALVAREZ BONILLA PATRICIA SALOME</t>
  </si>
  <si>
    <t>HUETE CHAVEZ DURAYMI</t>
  </si>
  <si>
    <t>GUILCAPI ALLAUCA EDUARDO GLICERIO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</si>
</sst>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-* #,##0\ _€_-;\-* #,##0\ _€_-;_-* &quot;-&quot;\ _€_-;_-@_-"/>
    <numFmt numFmtId="187" formatCode="_-* #,##0.00\ _€_-;\-* #,##0.00\ _€_-;_-* &quot;-&quot;??\ _€_-;_-@_-"/>
    <numFmt numFmtId="188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u val="single"/>
      <sz val="11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24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4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30" fillId="33" borderId="0" xfId="0" applyFont="1" applyFill="1" applyAlignment="1">
      <alignment/>
    </xf>
    <xf numFmtId="0" fontId="30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22" fillId="35" borderId="19" xfId="0" applyFont="1" applyFill="1" applyBorder="1" applyAlignment="1">
      <alignment horizontal="left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48" fillId="38" borderId="19" xfId="0" applyFont="1" applyFill="1" applyBorder="1" applyAlignment="1">
      <alignment horizontal="center" vertical="center"/>
    </xf>
    <xf numFmtId="14" fontId="0" fillId="33" borderId="18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8" xfId="46" applyBorder="1" applyAlignment="1" applyProtection="1">
      <alignment horizontal="center" vertical="center" wrapText="1"/>
      <protection/>
    </xf>
    <xf numFmtId="0" fontId="51" fillId="0" borderId="19" xfId="46" applyFont="1" applyBorder="1" applyAlignment="1" applyProtection="1">
      <alignment horizontal="center" vertical="center" wrapText="1"/>
      <protection/>
    </xf>
    <xf numFmtId="0" fontId="51" fillId="0" borderId="11" xfId="46" applyFont="1" applyBorder="1" applyAlignment="1" applyProtection="1">
      <alignment horizontal="center" vertical="center" wrapText="1"/>
      <protection/>
    </xf>
    <xf numFmtId="0" fontId="48" fillId="38" borderId="10" xfId="0" applyFont="1" applyFill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NDO%20AMBIENTAL\ESCRITORIO\FONDO%20AMBIENTAL\NOMINAS\2022\MARZO\NOMINA%20DE%20PERSONAL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A CONSOLIDADA"/>
      <sheetName val="Hoja2"/>
      <sheetName val="FONDOS"/>
      <sheetName val="QUIROGRAFARIO"/>
      <sheetName val="HIPOTECARIO"/>
      <sheetName val="PERSONAL PASIVO"/>
      <sheetName val="cuadres"/>
      <sheetName val="Hoja4"/>
      <sheetName val="Hoja3"/>
      <sheetName val="Hoja1"/>
    </sheetNames>
    <sheetDataSet>
      <sheetData sheetId="0">
        <row r="8">
          <cell r="B8" t="str">
            <v>ALVEAR ESPINOSA EVELYN CAROLINA</v>
          </cell>
          <cell r="C8">
            <v>1719992974</v>
          </cell>
          <cell r="D8" t="str">
            <v>SERVIDOR MUNICIPAL 9</v>
          </cell>
        </row>
        <row r="9">
          <cell r="B9" t="str">
            <v>ARROBA LOPEZ GUILLERMO MARCELO</v>
          </cell>
          <cell r="C9">
            <v>1803655305</v>
          </cell>
          <cell r="D9" t="str">
            <v>FUNCIONARIO DIRECTIVO 6</v>
          </cell>
        </row>
        <row r="10">
          <cell r="B10" t="str">
            <v>BEDOYA CHICO JHONNY FABRICIO</v>
          </cell>
          <cell r="C10">
            <v>1804322921</v>
          </cell>
          <cell r="D10" t="str">
            <v>SERVIDOR MUNICIPAL 9</v>
          </cell>
        </row>
        <row r="11">
          <cell r="B11" t="str">
            <v>BORJA TORRES PAUL ALEXANDER</v>
          </cell>
          <cell r="C11">
            <v>201526985</v>
          </cell>
          <cell r="D11" t="str">
            <v>SERVIDOR MUNICIPAL 12</v>
          </cell>
        </row>
        <row r="12">
          <cell r="B12" t="str">
            <v>BUSTAMANTE PRADO JOVANNA PATRICIA</v>
          </cell>
          <cell r="C12">
            <v>912671146</v>
          </cell>
          <cell r="D12" t="str">
            <v>SERVIDOR MUNICIPAL 10</v>
          </cell>
        </row>
        <row r="13">
          <cell r="B13" t="str">
            <v>CAIZA CALISPA LUIS ALFONSO</v>
          </cell>
          <cell r="C13">
            <v>1716740061</v>
          </cell>
          <cell r="D13" t="str">
            <v>SERVIDOR MUNICIPAL 12</v>
          </cell>
        </row>
        <row r="14">
          <cell r="B14" t="str">
            <v>CAMPAÑA ROMAN ESTEFANIA MICHELLE</v>
          </cell>
          <cell r="C14">
            <v>1723120430</v>
          </cell>
          <cell r="D14" t="str">
            <v>SERVIDOR MUNICIPAL 12</v>
          </cell>
        </row>
        <row r="15">
          <cell r="B15" t="str">
            <v>CARDENAS VELA SANDRA MARIA</v>
          </cell>
          <cell r="C15">
            <v>603132630</v>
          </cell>
          <cell r="D15" t="str">
            <v>FUNCIONARIO DIRECTIVO 3</v>
          </cell>
        </row>
        <row r="16">
          <cell r="B16" t="str">
            <v>CARVAJAL OCAÑA SHERLYNN VANESSA</v>
          </cell>
          <cell r="C16">
            <v>1724421415</v>
          </cell>
          <cell r="D16" t="str">
            <v>SERVIDOR MUNICIPAL 9</v>
          </cell>
        </row>
        <row r="17">
          <cell r="B17" t="str">
            <v>CORREA FAJARDO RONALD PAUL</v>
          </cell>
          <cell r="C17">
            <v>1105106536</v>
          </cell>
          <cell r="D17" t="str">
            <v>SERVIDOR MUNICIPAL 9</v>
          </cell>
        </row>
        <row r="18">
          <cell r="B18" t="str">
            <v>ESCOBAR NAVARRETE CESAR ROBERTO</v>
          </cell>
          <cell r="C18">
            <v>1715701627</v>
          </cell>
          <cell r="D18" t="str">
            <v>CONDUCTOR</v>
          </cell>
        </row>
        <row r="19">
          <cell r="B19" t="str">
            <v>ESPINOZA ROGEL NANCY PIEDAD</v>
          </cell>
          <cell r="C19">
            <v>1102312970</v>
          </cell>
          <cell r="D19" t="str">
            <v>FUNCIONARIO DIRECTIVO 7</v>
          </cell>
        </row>
        <row r="20">
          <cell r="B20" t="str">
            <v>GALINDO ANDRE GUSTAVO ADOLFO</v>
          </cell>
          <cell r="C20">
            <v>1101871372</v>
          </cell>
          <cell r="D20" t="str">
            <v>FUNCIONARIO DIRECTIVO 6</v>
          </cell>
        </row>
        <row r="21">
          <cell r="B21" t="str">
            <v>GUAMIALAMA VASQUEZ JORGE BINICIO</v>
          </cell>
          <cell r="C21">
            <v>400641262</v>
          </cell>
          <cell r="D21" t="str">
            <v>SERVIDOR MUNICIPAL 12</v>
          </cell>
        </row>
        <row r="22">
          <cell r="B22" t="str">
            <v>GUTIERREZ PUETATE SOLANGE ESTEFANIA</v>
          </cell>
          <cell r="C22">
            <v>1716541212</v>
          </cell>
          <cell r="D22" t="str">
            <v>SERVIDOR MUNICIPAL 9</v>
          </cell>
        </row>
        <row r="23">
          <cell r="B23" t="str">
            <v>HERAS MOSQUERA GUADALUPE NATALIA</v>
          </cell>
          <cell r="C23">
            <v>704702166</v>
          </cell>
          <cell r="D23" t="str">
            <v>SERVIDOR MUNICIPAL 12</v>
          </cell>
        </row>
        <row r="24">
          <cell r="B24" t="str">
            <v>HURTADO MONTERO KARLA ESTEFANIA</v>
          </cell>
          <cell r="C24">
            <v>1750089797</v>
          </cell>
          <cell r="D24" t="str">
            <v>SERVIDOR MUNICIPAL 10</v>
          </cell>
        </row>
        <row r="25">
          <cell r="B25" t="str">
            <v>LASCANO MEJIA ALEXANDRA MARIBEL</v>
          </cell>
          <cell r="C25">
            <v>1715336713</v>
          </cell>
          <cell r="D25" t="str">
            <v>SERVIDOR MUNICIPAL 12</v>
          </cell>
        </row>
        <row r="26">
          <cell r="B26" t="str">
            <v>LOAIZA LUCAS CYNTHIA AZUCENA </v>
          </cell>
          <cell r="C26">
            <v>1718650193</v>
          </cell>
          <cell r="D26" t="str">
            <v>FUNCIONARIO DIRECTIVO 9</v>
          </cell>
        </row>
        <row r="27">
          <cell r="B27" t="str">
            <v>LOPEZ REALPE GRACE CAROLINA</v>
          </cell>
          <cell r="C27">
            <v>1722638101</v>
          </cell>
          <cell r="D27" t="str">
            <v>Servidor Municipal 11</v>
          </cell>
        </row>
        <row r="28">
          <cell r="B28" t="str">
            <v>MAYA QUINTERO ANGELICA</v>
          </cell>
          <cell r="C28">
            <v>1714690128</v>
          </cell>
          <cell r="D28" t="str">
            <v>SERVIDOR MUNICIPAL 13</v>
          </cell>
        </row>
        <row r="29">
          <cell r="B29" t="str">
            <v>MORALES GUEVARA SANTIAGO MIGUEL</v>
          </cell>
          <cell r="C29">
            <v>1002920237</v>
          </cell>
          <cell r="D29" t="str">
            <v>Servidor Municipal 11</v>
          </cell>
        </row>
        <row r="30">
          <cell r="B30" t="str">
            <v>MOREJON NEIRA EDUARDO RAMIRO</v>
          </cell>
          <cell r="C30">
            <v>1709170052</v>
          </cell>
          <cell r="D30" t="str">
            <v>FUNCIONARIO DIRECTIVO 7</v>
          </cell>
        </row>
        <row r="31">
          <cell r="B31" t="str">
            <v>MOSQUERA NARVAEZ GUSTAVO ALEJANDRO</v>
          </cell>
          <cell r="C31">
            <v>1706728134</v>
          </cell>
          <cell r="D31" t="str">
            <v>FUNCIONARIO DIRECTIVO 6</v>
          </cell>
        </row>
        <row r="32">
          <cell r="B32" t="str">
            <v>NARANJO MEJIA DIEGO XAVIER</v>
          </cell>
          <cell r="C32">
            <v>1003233416</v>
          </cell>
          <cell r="D32" t="str">
            <v>SERVIDOR MUNICIPAL 12</v>
          </cell>
        </row>
        <row r="33">
          <cell r="B33" t="str">
            <v>ORTIZ URGILES ISABEL LUCRECIA</v>
          </cell>
          <cell r="C33">
            <v>301584322</v>
          </cell>
          <cell r="D33" t="str">
            <v>FUNCIONARIO DIRECTIVO 7</v>
          </cell>
        </row>
        <row r="34">
          <cell r="B34" t="str">
            <v>PRADO MENDEZ MARIA CRISTINA</v>
          </cell>
          <cell r="C34">
            <v>1714997614</v>
          </cell>
          <cell r="D34" t="str">
            <v>SERVIDOR MUNICIPAL 9</v>
          </cell>
        </row>
        <row r="35">
          <cell r="B35" t="str">
            <v>ROMERO BARRENO PAUL ALEJANDRO</v>
          </cell>
          <cell r="C35">
            <v>604181339</v>
          </cell>
          <cell r="D35" t="str">
            <v>SERVIDOR MUNICIPAL 10</v>
          </cell>
        </row>
        <row r="36">
          <cell r="B36" t="str">
            <v>RUBIO SALAZAR RICHARD EDUARDO</v>
          </cell>
          <cell r="C36">
            <v>1714804117</v>
          </cell>
          <cell r="D36" t="str">
            <v>SERVIDOR MUNICIPAL 12</v>
          </cell>
        </row>
        <row r="37">
          <cell r="B37" t="str">
            <v>SALAZAR MANTILLA SOFIA DAMARIS</v>
          </cell>
          <cell r="C37">
            <v>1720871779</v>
          </cell>
          <cell r="D37" t="str">
            <v>SERVIDOR MUNICIPAL 12</v>
          </cell>
        </row>
        <row r="38">
          <cell r="B38" t="str">
            <v>SALAZAR ROJAS VERONICA BEATRIZ</v>
          </cell>
          <cell r="C38">
            <v>1719214783</v>
          </cell>
          <cell r="D38" t="str">
            <v>Servidor Municipal 11</v>
          </cell>
        </row>
        <row r="39">
          <cell r="B39" t="str">
            <v>SEGOVIA MARCO GIOVANNI</v>
          </cell>
          <cell r="C39">
            <v>1709039869</v>
          </cell>
          <cell r="D39" t="str">
            <v>SERVIDOR MUNICIPAL 10</v>
          </cell>
        </row>
        <row r="40">
          <cell r="B40" t="str">
            <v>TIBAN USIÑA PAOLA ALEXANDRA</v>
          </cell>
          <cell r="C40">
            <v>1718126525</v>
          </cell>
          <cell r="D40" t="str">
            <v>SERVIDOR MUNICIPAL 9</v>
          </cell>
        </row>
        <row r="41">
          <cell r="B41" t="str">
            <v>TROYA SALINAS XIMENA DEL CARMEN</v>
          </cell>
          <cell r="C41">
            <v>1715051403</v>
          </cell>
          <cell r="D41" t="str">
            <v>Servidor Municipal 11</v>
          </cell>
        </row>
        <row r="42">
          <cell r="B42" t="str">
            <v>TRUJILLO ALDAS PAMELA  VICTORIA</v>
          </cell>
          <cell r="C42">
            <v>1718773698</v>
          </cell>
          <cell r="D42" t="str">
            <v>SERVIDOR MUNICIPAL 10</v>
          </cell>
        </row>
        <row r="43">
          <cell r="B43" t="str">
            <v>ULLOA SOSA MONICA JANNETE</v>
          </cell>
          <cell r="C43">
            <v>1708727167</v>
          </cell>
          <cell r="D43" t="str">
            <v>SERVIDOR MUNICIPAL 13</v>
          </cell>
        </row>
        <row r="44">
          <cell r="B44" t="str">
            <v>VALLEJO RIVERA JORGE WASHINGTON </v>
          </cell>
          <cell r="C44">
            <v>602645129</v>
          </cell>
          <cell r="D44" t="str">
            <v>CONDUCTOR</v>
          </cell>
        </row>
        <row r="45">
          <cell r="B45" t="str">
            <v>VARGAS ALBARRACIN KATHERINE JOHANA</v>
          </cell>
          <cell r="C45">
            <v>1721239398</v>
          </cell>
          <cell r="D45" t="str">
            <v>SERVIDOR MUNICIPAL 9</v>
          </cell>
        </row>
        <row r="46">
          <cell r="B46" t="str">
            <v>VELASTEGUI LARA JORGE LUIS</v>
          </cell>
          <cell r="C46">
            <v>1722943410</v>
          </cell>
          <cell r="D46" t="str">
            <v>SERVIDOR MUNICIPAL 12</v>
          </cell>
        </row>
        <row r="47">
          <cell r="B47" t="str">
            <v>YANEZ PEREZ LORENA ESTEFANIA</v>
          </cell>
          <cell r="C47">
            <v>1722725171</v>
          </cell>
          <cell r="D47" t="str">
            <v>SERVIDOR MUNICIPAL 10</v>
          </cell>
        </row>
        <row r="48">
          <cell r="B48" t="str">
            <v>ZAMBRANO CERDA MAURICIO XAVIER</v>
          </cell>
          <cell r="C48">
            <v>503228249</v>
          </cell>
          <cell r="D48" t="str">
            <v>SERVIDOR MUNICIPAL 11</v>
          </cell>
        </row>
        <row r="49">
          <cell r="B49" t="str">
            <v>ZAMBRANO DUEÑAS JOHNNY ANDRES</v>
          </cell>
          <cell r="C49">
            <v>1715838627</v>
          </cell>
          <cell r="D49" t="str">
            <v>SERVIDOR MUNICIPAL 8</v>
          </cell>
        </row>
        <row r="50">
          <cell r="B50" t="str">
            <v>ZAPATA PADILLA DANIELA NICOLE</v>
          </cell>
          <cell r="C50">
            <v>1716261092</v>
          </cell>
          <cell r="D50" t="str">
            <v>SERVIDOR MUNICIPAL 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gar.sulca@quito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86"/>
  <sheetViews>
    <sheetView tabSelected="1" view="pageBreakPreview" zoomScale="52" zoomScaleNormal="80" zoomScaleSheetLayoutView="52" workbookViewId="0" topLeftCell="A1">
      <pane xSplit="7" ySplit="9" topLeftCell="H57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59" sqref="J59:M59"/>
    </sheetView>
  </sheetViews>
  <sheetFormatPr defaultColWidth="11.421875" defaultRowHeight="15"/>
  <cols>
    <col min="1" max="1" width="6.421875" style="0" customWidth="1"/>
    <col min="2" max="2" width="28.421875" style="0" customWidth="1"/>
    <col min="3" max="3" width="29.57421875" style="27" customWidth="1"/>
    <col min="4" max="4" width="24.140625" style="0" customWidth="1"/>
    <col min="5" max="5" width="35.42187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15" width="4.421875" style="1" bestFit="1" customWidth="1"/>
    <col min="16" max="38" width="11.421875" style="1" customWidth="1"/>
  </cols>
  <sheetData>
    <row r="1" spans="1:14" ht="33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"/>
    </row>
    <row r="2" spans="1:16" ht="27.75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28"/>
      <c r="O2" s="28"/>
      <c r="P2" s="28"/>
    </row>
    <row r="3" spans="1:17" ht="31.5" customHeight="1">
      <c r="A3" s="48" t="s">
        <v>10</v>
      </c>
      <c r="B3" s="49"/>
      <c r="C3" s="49"/>
      <c r="D3" s="49"/>
      <c r="E3" s="49"/>
      <c r="F3" s="49"/>
      <c r="G3" s="49"/>
      <c r="H3" s="49"/>
      <c r="I3" s="57" t="s">
        <v>11</v>
      </c>
      <c r="J3" s="57"/>
      <c r="K3" s="57"/>
      <c r="L3" s="57"/>
      <c r="M3" s="57"/>
      <c r="N3" s="29" t="s">
        <v>30</v>
      </c>
      <c r="O3" s="28">
        <v>3</v>
      </c>
      <c r="P3" s="28"/>
      <c r="Q3" s="17"/>
    </row>
    <row r="4" spans="1:16" s="8" customFormat="1" ht="56.25" customHeight="1">
      <c r="A4" s="10" t="s">
        <v>7</v>
      </c>
      <c r="B4" s="10" t="s">
        <v>21</v>
      </c>
      <c r="C4" s="10" t="s">
        <v>19</v>
      </c>
      <c r="D4" s="10" t="s">
        <v>22</v>
      </c>
      <c r="E4" s="10" t="s">
        <v>23</v>
      </c>
      <c r="F4" s="10" t="s">
        <v>24</v>
      </c>
      <c r="G4" s="10" t="s">
        <v>9</v>
      </c>
      <c r="H4" s="10" t="s">
        <v>18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28" t="s">
        <v>31</v>
      </c>
      <c r="O4" s="28">
        <v>450</v>
      </c>
      <c r="P4" s="28"/>
    </row>
    <row r="5" spans="1:16" s="39" customFormat="1" ht="56.25" customHeight="1">
      <c r="A5" s="30">
        <v>1</v>
      </c>
      <c r="B5" s="40" t="s">
        <v>127</v>
      </c>
      <c r="C5" s="21" t="s">
        <v>110</v>
      </c>
      <c r="D5" s="11" t="s">
        <v>116</v>
      </c>
      <c r="E5" s="19" t="s">
        <v>126</v>
      </c>
      <c r="F5" s="3" t="s">
        <v>111</v>
      </c>
      <c r="G5" s="7">
        <v>200</v>
      </c>
      <c r="H5" s="7">
        <f>G5*3</f>
        <v>600</v>
      </c>
      <c r="I5" s="7" t="s">
        <v>111</v>
      </c>
      <c r="J5" s="7" t="s">
        <v>111</v>
      </c>
      <c r="K5" s="7" t="s">
        <v>117</v>
      </c>
      <c r="L5" s="7" t="s">
        <v>117</v>
      </c>
      <c r="M5" s="7" t="s">
        <v>117</v>
      </c>
      <c r="N5" s="38"/>
      <c r="O5" s="38"/>
      <c r="P5" s="38"/>
    </row>
    <row r="6" spans="1:16" s="8" customFormat="1" ht="56.25" customHeight="1">
      <c r="A6" s="30">
        <v>2</v>
      </c>
      <c r="B6" s="40" t="s">
        <v>120</v>
      </c>
      <c r="C6" s="21" t="s">
        <v>80</v>
      </c>
      <c r="D6" s="11" t="s">
        <v>25</v>
      </c>
      <c r="E6" s="19" t="s">
        <v>70</v>
      </c>
      <c r="F6" s="3">
        <v>12</v>
      </c>
      <c r="G6" s="7">
        <v>1543</v>
      </c>
      <c r="H6" s="7">
        <f aca="true" t="shared" si="0" ref="H6:H11">G6*12</f>
        <v>18516</v>
      </c>
      <c r="I6" s="7">
        <f aca="true" t="shared" si="1" ref="I6:I13">(G6/12)*$O$3</f>
        <v>385.75</v>
      </c>
      <c r="J6" s="7">
        <f aca="true" t="shared" si="2" ref="J6:J56">($O$4/12)*$O$3</f>
        <v>112.5</v>
      </c>
      <c r="K6" s="7">
        <v>0</v>
      </c>
      <c r="L6" s="7">
        <v>0</v>
      </c>
      <c r="M6" s="7">
        <f aca="true" t="shared" si="3" ref="M6:M11">SUM(I6:L6)</f>
        <v>498.25</v>
      </c>
      <c r="N6" s="28"/>
      <c r="O6" s="28"/>
      <c r="P6" s="28"/>
    </row>
    <row r="7" spans="1:16" s="8" customFormat="1" ht="56.25" customHeight="1">
      <c r="A7" s="30">
        <v>3</v>
      </c>
      <c r="B7" s="40" t="s">
        <v>113</v>
      </c>
      <c r="C7" s="21" t="s">
        <v>89</v>
      </c>
      <c r="D7" s="11" t="s">
        <v>25</v>
      </c>
      <c r="E7" s="19" t="s">
        <v>73</v>
      </c>
      <c r="F7" s="3">
        <v>12</v>
      </c>
      <c r="G7" s="7">
        <v>1543</v>
      </c>
      <c r="H7" s="7">
        <f t="shared" si="0"/>
        <v>18516</v>
      </c>
      <c r="I7" s="7">
        <f t="shared" si="1"/>
        <v>385.75</v>
      </c>
      <c r="J7" s="7">
        <f t="shared" si="2"/>
        <v>112.5</v>
      </c>
      <c r="K7" s="7">
        <v>0</v>
      </c>
      <c r="L7" s="7">
        <v>0</v>
      </c>
      <c r="M7" s="7">
        <f t="shared" si="3"/>
        <v>498.25</v>
      </c>
      <c r="N7" s="28"/>
      <c r="O7" s="28"/>
      <c r="P7" s="28"/>
    </row>
    <row r="8" spans="1:16" s="8" customFormat="1" ht="56.25" customHeight="1">
      <c r="A8" s="30">
        <v>4</v>
      </c>
      <c r="B8" s="40" t="s">
        <v>128</v>
      </c>
      <c r="C8" s="21" t="s">
        <v>91</v>
      </c>
      <c r="D8" s="11" t="s">
        <v>25</v>
      </c>
      <c r="E8" s="19" t="s">
        <v>75</v>
      </c>
      <c r="F8" s="18">
        <v>7</v>
      </c>
      <c r="G8" s="7">
        <v>2050</v>
      </c>
      <c r="H8" s="7">
        <f t="shared" si="0"/>
        <v>24600</v>
      </c>
      <c r="I8" s="7">
        <f t="shared" si="1"/>
        <v>512.5</v>
      </c>
      <c r="J8" s="7">
        <f t="shared" si="2"/>
        <v>112.5</v>
      </c>
      <c r="K8" s="7">
        <v>0</v>
      </c>
      <c r="L8" s="7">
        <v>0</v>
      </c>
      <c r="M8" s="7">
        <f t="shared" si="3"/>
        <v>625</v>
      </c>
      <c r="N8" s="28"/>
      <c r="O8" s="28"/>
      <c r="P8" s="28"/>
    </row>
    <row r="9" spans="1:13" s="1" customFormat="1" ht="41.25" customHeight="1">
      <c r="A9" s="30">
        <v>5</v>
      </c>
      <c r="B9" s="40" t="s">
        <v>32</v>
      </c>
      <c r="C9" s="21" t="s">
        <v>96</v>
      </c>
      <c r="D9" s="11" t="s">
        <v>25</v>
      </c>
      <c r="E9" s="19" t="s">
        <v>70</v>
      </c>
      <c r="F9" s="3">
        <v>10</v>
      </c>
      <c r="G9" s="7">
        <v>1200</v>
      </c>
      <c r="H9" s="7">
        <f t="shared" si="0"/>
        <v>14400</v>
      </c>
      <c r="I9" s="7">
        <f t="shared" si="1"/>
        <v>300</v>
      </c>
      <c r="J9" s="7">
        <f>($O$4/12)*$O$3</f>
        <v>112.5</v>
      </c>
      <c r="K9" s="7">
        <v>0</v>
      </c>
      <c r="L9" s="7">
        <v>0</v>
      </c>
      <c r="M9" s="7">
        <f t="shared" si="3"/>
        <v>412.5</v>
      </c>
    </row>
    <row r="10" spans="1:13" s="1" customFormat="1" ht="41.25" customHeight="1">
      <c r="A10" s="30">
        <v>6</v>
      </c>
      <c r="B10" s="40" t="s">
        <v>109</v>
      </c>
      <c r="C10" s="21" t="s">
        <v>96</v>
      </c>
      <c r="D10" s="11" t="s">
        <v>25</v>
      </c>
      <c r="E10" s="20" t="s">
        <v>70</v>
      </c>
      <c r="F10" s="18">
        <v>10</v>
      </c>
      <c r="G10" s="7">
        <v>1200</v>
      </c>
      <c r="H10" s="7">
        <f t="shared" si="0"/>
        <v>14400</v>
      </c>
      <c r="I10" s="7">
        <f t="shared" si="1"/>
        <v>300</v>
      </c>
      <c r="J10" s="7">
        <f t="shared" si="2"/>
        <v>112.5</v>
      </c>
      <c r="K10" s="7">
        <v>0</v>
      </c>
      <c r="L10" s="7">
        <v>0</v>
      </c>
      <c r="M10" s="7">
        <f t="shared" si="3"/>
        <v>412.5</v>
      </c>
    </row>
    <row r="11" spans="1:78" s="1" customFormat="1" ht="32.25" customHeight="1">
      <c r="A11" s="30">
        <v>7</v>
      </c>
      <c r="B11" s="40" t="s">
        <v>36</v>
      </c>
      <c r="C11" s="21" t="s">
        <v>81</v>
      </c>
      <c r="D11" s="11" t="s">
        <v>25</v>
      </c>
      <c r="E11" s="19" t="s">
        <v>70</v>
      </c>
      <c r="F11" s="3">
        <v>10</v>
      </c>
      <c r="G11" s="7">
        <v>1200</v>
      </c>
      <c r="H11" s="7">
        <f t="shared" si="0"/>
        <v>14400</v>
      </c>
      <c r="I11" s="7">
        <f t="shared" si="1"/>
        <v>300</v>
      </c>
      <c r="J11" s="7">
        <f t="shared" si="2"/>
        <v>112.5</v>
      </c>
      <c r="K11" s="7">
        <v>0</v>
      </c>
      <c r="L11" s="7">
        <v>0</v>
      </c>
      <c r="M11" s="7">
        <f t="shared" si="3"/>
        <v>412.5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1" customFormat="1" ht="32.25" customHeight="1">
      <c r="A12" s="30">
        <v>8</v>
      </c>
      <c r="B12" s="40" t="s">
        <v>37</v>
      </c>
      <c r="C12" s="21" t="s">
        <v>80</v>
      </c>
      <c r="D12" s="11" t="s">
        <v>25</v>
      </c>
      <c r="E12" s="19" t="s">
        <v>70</v>
      </c>
      <c r="F12" s="3">
        <v>12</v>
      </c>
      <c r="G12" s="7">
        <v>1543</v>
      </c>
      <c r="H12" s="7">
        <f aca="true" t="shared" si="4" ref="H12:H56">G12*12</f>
        <v>18516</v>
      </c>
      <c r="I12" s="7">
        <f t="shared" si="1"/>
        <v>385.75</v>
      </c>
      <c r="J12" s="7">
        <f t="shared" si="2"/>
        <v>112.5</v>
      </c>
      <c r="K12" s="7">
        <v>0</v>
      </c>
      <c r="L12" s="7">
        <v>0</v>
      </c>
      <c r="M12" s="7">
        <f aca="true" t="shared" si="5" ref="M12:M56">SUM(I12:L12)</f>
        <v>498.25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s="1" customFormat="1" ht="32.25" customHeight="1">
      <c r="A13" s="30">
        <v>9</v>
      </c>
      <c r="B13" s="40" t="s">
        <v>39</v>
      </c>
      <c r="C13" s="21" t="s">
        <v>95</v>
      </c>
      <c r="D13" s="11" t="s">
        <v>25</v>
      </c>
      <c r="E13" s="19" t="s">
        <v>70</v>
      </c>
      <c r="F13" s="3">
        <v>9</v>
      </c>
      <c r="G13" s="7">
        <v>1095</v>
      </c>
      <c r="H13" s="7">
        <f t="shared" si="4"/>
        <v>13140</v>
      </c>
      <c r="I13" s="7">
        <f t="shared" si="1"/>
        <v>273.75</v>
      </c>
      <c r="J13" s="7">
        <f t="shared" si="2"/>
        <v>112.5</v>
      </c>
      <c r="K13" s="7">
        <v>0</v>
      </c>
      <c r="L13" s="7">
        <v>0</v>
      </c>
      <c r="M13" s="7">
        <f t="shared" si="5"/>
        <v>386.25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1" customFormat="1" ht="32.25" customHeight="1">
      <c r="A14" s="30">
        <v>10</v>
      </c>
      <c r="B14" s="40" t="s">
        <v>123</v>
      </c>
      <c r="C14" s="24" t="s">
        <v>90</v>
      </c>
      <c r="D14" s="11" t="s">
        <v>25</v>
      </c>
      <c r="E14" s="19" t="s">
        <v>78</v>
      </c>
      <c r="F14" s="18">
        <v>8</v>
      </c>
      <c r="G14" s="7">
        <v>1006</v>
      </c>
      <c r="H14" s="7">
        <f>G14*12</f>
        <v>12072</v>
      </c>
      <c r="I14" s="7">
        <f aca="true" t="shared" si="6" ref="I14:I23">(G14/12)*$O$3</f>
        <v>251.5</v>
      </c>
      <c r="J14" s="7">
        <f t="shared" si="2"/>
        <v>112.5</v>
      </c>
      <c r="K14" s="7">
        <v>0</v>
      </c>
      <c r="L14" s="7">
        <v>0</v>
      </c>
      <c r="M14" s="7">
        <f>SUM(I14:L14)</f>
        <v>364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78" s="1" customFormat="1" ht="32.25" customHeight="1">
      <c r="A15" s="30">
        <v>11</v>
      </c>
      <c r="B15" s="40" t="s">
        <v>40</v>
      </c>
      <c r="C15" s="21" t="s">
        <v>96</v>
      </c>
      <c r="D15" s="11" t="s">
        <v>25</v>
      </c>
      <c r="E15" s="19" t="s">
        <v>70</v>
      </c>
      <c r="F15" s="3">
        <v>10</v>
      </c>
      <c r="G15" s="7">
        <v>1200</v>
      </c>
      <c r="H15" s="7">
        <f t="shared" si="4"/>
        <v>14400</v>
      </c>
      <c r="I15" s="7">
        <f t="shared" si="6"/>
        <v>300</v>
      </c>
      <c r="J15" s="7">
        <f t="shared" si="2"/>
        <v>112.5</v>
      </c>
      <c r="K15" s="7">
        <v>0</v>
      </c>
      <c r="L15" s="7">
        <v>0</v>
      </c>
      <c r="M15" s="7">
        <f t="shared" si="5"/>
        <v>412.5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</row>
    <row r="16" spans="1:78" s="1" customFormat="1" ht="32.25" customHeight="1">
      <c r="A16" s="30">
        <v>12</v>
      </c>
      <c r="B16" s="40" t="s">
        <v>41</v>
      </c>
      <c r="C16" s="21" t="s">
        <v>86</v>
      </c>
      <c r="D16" s="11" t="s">
        <v>29</v>
      </c>
      <c r="E16" s="19" t="s">
        <v>74</v>
      </c>
      <c r="F16" s="18" t="s">
        <v>98</v>
      </c>
      <c r="G16" s="7">
        <v>566</v>
      </c>
      <c r="H16" s="7">
        <f t="shared" si="4"/>
        <v>6792</v>
      </c>
      <c r="I16" s="7">
        <f t="shared" si="6"/>
        <v>141.5</v>
      </c>
      <c r="J16" s="7">
        <f t="shared" si="2"/>
        <v>112.5</v>
      </c>
      <c r="K16" s="7">
        <v>0</v>
      </c>
      <c r="L16" s="7">
        <v>0</v>
      </c>
      <c r="M16" s="7">
        <f t="shared" si="5"/>
        <v>254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</row>
    <row r="17" spans="1:78" s="1" customFormat="1" ht="32.25" customHeight="1">
      <c r="A17" s="30">
        <v>13</v>
      </c>
      <c r="B17" s="40" t="s">
        <v>43</v>
      </c>
      <c r="C17" s="21" t="s">
        <v>79</v>
      </c>
      <c r="D17" s="11" t="s">
        <v>25</v>
      </c>
      <c r="E17" s="19" t="s">
        <v>70</v>
      </c>
      <c r="F17" s="18">
        <v>6</v>
      </c>
      <c r="G17" s="7">
        <v>2500</v>
      </c>
      <c r="H17" s="7">
        <f t="shared" si="4"/>
        <v>30000</v>
      </c>
      <c r="I17" s="7">
        <f t="shared" si="6"/>
        <v>625</v>
      </c>
      <c r="J17" s="7">
        <f t="shared" si="2"/>
        <v>112.5</v>
      </c>
      <c r="K17" s="7">
        <v>0</v>
      </c>
      <c r="L17" s="7">
        <v>0</v>
      </c>
      <c r="M17" s="7">
        <f t="shared" si="5"/>
        <v>737.5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</row>
    <row r="18" spans="1:78" s="1" customFormat="1" ht="32.25" customHeight="1">
      <c r="A18" s="30">
        <v>14</v>
      </c>
      <c r="B18" s="40" t="s">
        <v>105</v>
      </c>
      <c r="C18" s="21" t="s">
        <v>80</v>
      </c>
      <c r="D18" s="11" t="s">
        <v>25</v>
      </c>
      <c r="E18" s="19" t="s">
        <v>70</v>
      </c>
      <c r="F18" s="18">
        <v>12</v>
      </c>
      <c r="G18" s="7">
        <v>1543</v>
      </c>
      <c r="H18" s="7">
        <f>G18*12</f>
        <v>18516</v>
      </c>
      <c r="I18" s="7">
        <f t="shared" si="6"/>
        <v>385.75</v>
      </c>
      <c r="J18" s="7">
        <f t="shared" si="2"/>
        <v>112.5</v>
      </c>
      <c r="K18" s="7">
        <v>0</v>
      </c>
      <c r="L18" s="7">
        <v>0</v>
      </c>
      <c r="M18" s="7">
        <f>SUM(I18:L18)</f>
        <v>498.25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</row>
    <row r="19" spans="1:78" s="1" customFormat="1" ht="32.25" customHeight="1">
      <c r="A19" s="30">
        <v>15</v>
      </c>
      <c r="B19" s="40" t="s">
        <v>115</v>
      </c>
      <c r="C19" s="21" t="s">
        <v>80</v>
      </c>
      <c r="D19" s="11" t="s">
        <v>25</v>
      </c>
      <c r="E19" s="19" t="s">
        <v>70</v>
      </c>
      <c r="F19" s="18">
        <v>12</v>
      </c>
      <c r="G19" s="7">
        <v>1543</v>
      </c>
      <c r="H19" s="7">
        <f>G19*12</f>
        <v>18516</v>
      </c>
      <c r="I19" s="7">
        <f t="shared" si="6"/>
        <v>385.75</v>
      </c>
      <c r="J19" s="7">
        <f t="shared" si="2"/>
        <v>112.5</v>
      </c>
      <c r="K19" s="7">
        <v>0</v>
      </c>
      <c r="L19" s="7">
        <v>0</v>
      </c>
      <c r="M19" s="7">
        <f>SUM(I19:L19)</f>
        <v>498.25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s="1" customFormat="1" ht="32.25" customHeight="1">
      <c r="A20" s="30">
        <v>16</v>
      </c>
      <c r="B20" s="40" t="s">
        <v>44</v>
      </c>
      <c r="C20" s="21" t="s">
        <v>81</v>
      </c>
      <c r="D20" s="11" t="s">
        <v>25</v>
      </c>
      <c r="E20" s="19" t="s">
        <v>70</v>
      </c>
      <c r="F20" s="18">
        <v>11</v>
      </c>
      <c r="G20" s="7">
        <v>1333</v>
      </c>
      <c r="H20" s="7">
        <f t="shared" si="4"/>
        <v>15996</v>
      </c>
      <c r="I20" s="7">
        <f t="shared" si="6"/>
        <v>333.25</v>
      </c>
      <c r="J20" s="7">
        <f t="shared" si="2"/>
        <v>112.5</v>
      </c>
      <c r="K20" s="7">
        <v>0</v>
      </c>
      <c r="L20" s="7">
        <v>0</v>
      </c>
      <c r="M20" s="7">
        <f t="shared" si="5"/>
        <v>445.75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s="1" customFormat="1" ht="32.25" customHeight="1">
      <c r="A21" s="30">
        <v>17</v>
      </c>
      <c r="B21" s="40" t="s">
        <v>130</v>
      </c>
      <c r="C21" s="21" t="s">
        <v>80</v>
      </c>
      <c r="D21" s="11" t="s">
        <v>25</v>
      </c>
      <c r="E21" s="19" t="s">
        <v>70</v>
      </c>
      <c r="F21" s="3">
        <v>12</v>
      </c>
      <c r="G21" s="7">
        <v>1543</v>
      </c>
      <c r="H21" s="7">
        <f>G21*12</f>
        <v>18516</v>
      </c>
      <c r="I21" s="7">
        <f t="shared" si="6"/>
        <v>385.75</v>
      </c>
      <c r="J21" s="7">
        <f t="shared" si="2"/>
        <v>112.5</v>
      </c>
      <c r="K21" s="7">
        <v>0</v>
      </c>
      <c r="L21" s="7">
        <v>0</v>
      </c>
      <c r="M21" s="7">
        <f>SUM(I21:L21)</f>
        <v>498.25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s="1" customFormat="1" ht="32.25" customHeight="1">
      <c r="A22" s="30">
        <v>18</v>
      </c>
      <c r="B22" s="40" t="s">
        <v>45</v>
      </c>
      <c r="C22" s="21" t="s">
        <v>96</v>
      </c>
      <c r="D22" s="11" t="s">
        <v>25</v>
      </c>
      <c r="E22" s="19" t="s">
        <v>70</v>
      </c>
      <c r="F22" s="18">
        <v>10</v>
      </c>
      <c r="G22" s="7">
        <v>1200</v>
      </c>
      <c r="H22" s="7">
        <f t="shared" si="4"/>
        <v>14400</v>
      </c>
      <c r="I22" s="7">
        <f t="shared" si="6"/>
        <v>300</v>
      </c>
      <c r="J22" s="7">
        <f t="shared" si="2"/>
        <v>112.5</v>
      </c>
      <c r="K22" s="7">
        <v>0</v>
      </c>
      <c r="L22" s="7">
        <v>0</v>
      </c>
      <c r="M22" s="7">
        <f t="shared" si="5"/>
        <v>412.5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78" s="1" customFormat="1" ht="32.25" customHeight="1">
      <c r="A23" s="30">
        <v>19</v>
      </c>
      <c r="B23" s="40" t="s">
        <v>46</v>
      </c>
      <c r="C23" s="21" t="s">
        <v>97</v>
      </c>
      <c r="D23" s="11" t="s">
        <v>25</v>
      </c>
      <c r="E23" s="19" t="s">
        <v>70</v>
      </c>
      <c r="F23" s="18">
        <v>13</v>
      </c>
      <c r="G23" s="7">
        <v>1740</v>
      </c>
      <c r="H23" s="7">
        <f t="shared" si="4"/>
        <v>20880</v>
      </c>
      <c r="I23" s="7">
        <f t="shared" si="6"/>
        <v>435</v>
      </c>
      <c r="J23" s="7">
        <f t="shared" si="2"/>
        <v>112.5</v>
      </c>
      <c r="K23" s="7">
        <v>0</v>
      </c>
      <c r="L23" s="7">
        <v>0</v>
      </c>
      <c r="M23" s="7">
        <f t="shared" si="5"/>
        <v>547.5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</row>
    <row r="24" spans="1:78" s="1" customFormat="1" ht="32.25" customHeight="1">
      <c r="A24" s="30">
        <v>20</v>
      </c>
      <c r="B24" s="40" t="s">
        <v>129</v>
      </c>
      <c r="C24" s="21" t="s">
        <v>97</v>
      </c>
      <c r="D24" s="11" t="s">
        <v>25</v>
      </c>
      <c r="E24" s="19" t="s">
        <v>70</v>
      </c>
      <c r="F24" s="18">
        <v>13</v>
      </c>
      <c r="G24" s="7">
        <v>1740</v>
      </c>
      <c r="H24" s="7">
        <f>G24*12</f>
        <v>20880</v>
      </c>
      <c r="I24" s="7">
        <f>(G24/12)*$O$3</f>
        <v>435</v>
      </c>
      <c r="J24" s="7">
        <f t="shared" si="2"/>
        <v>112.5</v>
      </c>
      <c r="K24" s="7">
        <v>0</v>
      </c>
      <c r="L24" s="7">
        <v>0</v>
      </c>
      <c r="M24" s="7">
        <f>SUM(I24:L24)</f>
        <v>547.5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</row>
    <row r="25" spans="1:78" s="1" customFormat="1" ht="32.25" customHeight="1">
      <c r="A25" s="30">
        <v>21</v>
      </c>
      <c r="B25" s="40" t="s">
        <v>50</v>
      </c>
      <c r="C25" s="23" t="s">
        <v>81</v>
      </c>
      <c r="D25" s="11" t="s">
        <v>25</v>
      </c>
      <c r="E25" s="19" t="s">
        <v>70</v>
      </c>
      <c r="F25" s="18">
        <v>11</v>
      </c>
      <c r="G25" s="7">
        <v>1333</v>
      </c>
      <c r="H25" s="7">
        <f>G25*12</f>
        <v>15996</v>
      </c>
      <c r="I25" s="7">
        <f>(G25/12)*$O$3</f>
        <v>333.25</v>
      </c>
      <c r="J25" s="7">
        <f t="shared" si="2"/>
        <v>112.5</v>
      </c>
      <c r="K25" s="7">
        <v>0</v>
      </c>
      <c r="L25" s="7">
        <v>0</v>
      </c>
      <c r="M25" s="7">
        <f>SUM(I25:L25)</f>
        <v>445.75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</row>
    <row r="26" spans="1:78" s="1" customFormat="1" ht="32.25" customHeight="1">
      <c r="A26" s="30">
        <v>22</v>
      </c>
      <c r="B26" s="3" t="s">
        <v>118</v>
      </c>
      <c r="C26" s="21" t="s">
        <v>119</v>
      </c>
      <c r="D26" s="11" t="s">
        <v>25</v>
      </c>
      <c r="E26" s="19" t="s">
        <v>70</v>
      </c>
      <c r="F26" s="3">
        <v>3</v>
      </c>
      <c r="G26" s="7">
        <v>3700</v>
      </c>
      <c r="H26" s="7">
        <f>G26*12</f>
        <v>44400</v>
      </c>
      <c r="I26" s="7">
        <f aca="true" t="shared" si="7" ref="I26:I31">(G26/12)*$O$3</f>
        <v>925</v>
      </c>
      <c r="J26" s="7">
        <f t="shared" si="2"/>
        <v>112.5</v>
      </c>
      <c r="K26" s="7">
        <v>0</v>
      </c>
      <c r="L26" s="7">
        <v>0</v>
      </c>
      <c r="M26" s="7">
        <f>SUM(I26:L26)</f>
        <v>1037.5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</row>
    <row r="27" spans="1:78" s="1" customFormat="1" ht="32.25" customHeight="1">
      <c r="A27" s="30">
        <v>23</v>
      </c>
      <c r="B27" s="3" t="s">
        <v>51</v>
      </c>
      <c r="C27" s="21" t="s">
        <v>97</v>
      </c>
      <c r="D27" s="11" t="s">
        <v>25</v>
      </c>
      <c r="E27" s="19" t="s">
        <v>70</v>
      </c>
      <c r="F27" s="18">
        <v>13</v>
      </c>
      <c r="G27" s="7">
        <v>1740</v>
      </c>
      <c r="H27" s="7">
        <f t="shared" si="4"/>
        <v>20880</v>
      </c>
      <c r="I27" s="7">
        <f t="shared" si="7"/>
        <v>435</v>
      </c>
      <c r="J27" s="7">
        <f t="shared" si="2"/>
        <v>112.5</v>
      </c>
      <c r="K27" s="7">
        <v>0</v>
      </c>
      <c r="L27" s="7">
        <v>0</v>
      </c>
      <c r="M27" s="7">
        <f t="shared" si="5"/>
        <v>547.5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</row>
    <row r="28" spans="1:78" s="1" customFormat="1" ht="32.25" customHeight="1">
      <c r="A28" s="30">
        <v>24</v>
      </c>
      <c r="B28" s="3" t="s">
        <v>52</v>
      </c>
      <c r="C28" s="21" t="s">
        <v>80</v>
      </c>
      <c r="D28" s="11" t="s">
        <v>25</v>
      </c>
      <c r="E28" s="19" t="s">
        <v>70</v>
      </c>
      <c r="F28" s="18">
        <v>12</v>
      </c>
      <c r="G28" s="7">
        <v>1543</v>
      </c>
      <c r="H28" s="7">
        <f t="shared" si="4"/>
        <v>18516</v>
      </c>
      <c r="I28" s="7">
        <f t="shared" si="7"/>
        <v>385.75</v>
      </c>
      <c r="J28" s="7">
        <f t="shared" si="2"/>
        <v>112.5</v>
      </c>
      <c r="K28" s="7">
        <v>0</v>
      </c>
      <c r="L28" s="7">
        <v>0</v>
      </c>
      <c r="M28" s="7">
        <f t="shared" si="5"/>
        <v>498.25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</row>
    <row r="29" spans="1:78" s="1" customFormat="1" ht="32.25" customHeight="1">
      <c r="A29" s="30">
        <v>25</v>
      </c>
      <c r="B29" s="3" t="s">
        <v>54</v>
      </c>
      <c r="C29" s="21" t="s">
        <v>79</v>
      </c>
      <c r="D29" s="11" t="s">
        <v>25</v>
      </c>
      <c r="E29" s="19" t="s">
        <v>70</v>
      </c>
      <c r="F29" s="18">
        <v>6</v>
      </c>
      <c r="G29" s="7">
        <v>2500</v>
      </c>
      <c r="H29" s="7">
        <f t="shared" si="4"/>
        <v>30000</v>
      </c>
      <c r="I29" s="7">
        <f t="shared" si="7"/>
        <v>625</v>
      </c>
      <c r="J29" s="7">
        <f t="shared" si="2"/>
        <v>112.5</v>
      </c>
      <c r="K29" s="7">
        <v>0</v>
      </c>
      <c r="L29" s="7">
        <v>0</v>
      </c>
      <c r="M29" s="7">
        <f t="shared" si="5"/>
        <v>737.5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</row>
    <row r="30" spans="1:78" s="1" customFormat="1" ht="32.25" customHeight="1">
      <c r="A30" s="30">
        <v>26</v>
      </c>
      <c r="B30" s="3" t="s">
        <v>55</v>
      </c>
      <c r="C30" s="21" t="s">
        <v>97</v>
      </c>
      <c r="D30" s="11" t="s">
        <v>25</v>
      </c>
      <c r="E30" s="19" t="s">
        <v>70</v>
      </c>
      <c r="F30" s="18">
        <v>13</v>
      </c>
      <c r="G30" s="7">
        <v>1740</v>
      </c>
      <c r="H30" s="7">
        <f t="shared" si="4"/>
        <v>20880</v>
      </c>
      <c r="I30" s="7">
        <f t="shared" si="7"/>
        <v>435</v>
      </c>
      <c r="J30" s="7">
        <f t="shared" si="2"/>
        <v>112.5</v>
      </c>
      <c r="K30" s="7">
        <v>0</v>
      </c>
      <c r="L30" s="7">
        <v>0</v>
      </c>
      <c r="M30" s="7">
        <f t="shared" si="5"/>
        <v>547.5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</row>
    <row r="31" spans="1:78" s="1" customFormat="1" ht="32.25" customHeight="1">
      <c r="A31" s="30">
        <v>27</v>
      </c>
      <c r="B31" s="3" t="s">
        <v>106</v>
      </c>
      <c r="C31" s="21" t="s">
        <v>80</v>
      </c>
      <c r="D31" s="11" t="s">
        <v>25</v>
      </c>
      <c r="E31" s="19" t="s">
        <v>70</v>
      </c>
      <c r="F31" s="18">
        <v>12</v>
      </c>
      <c r="G31" s="7">
        <v>1543</v>
      </c>
      <c r="H31" s="7">
        <f>G31*12</f>
        <v>18516</v>
      </c>
      <c r="I31" s="7">
        <f t="shared" si="7"/>
        <v>385.75</v>
      </c>
      <c r="J31" s="7">
        <f t="shared" si="2"/>
        <v>112.5</v>
      </c>
      <c r="K31" s="7">
        <v>0</v>
      </c>
      <c r="L31" s="7">
        <v>0</v>
      </c>
      <c r="M31" s="7">
        <f>SUM(I31:L31)</f>
        <v>498.25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</row>
    <row r="32" spans="1:78" s="1" customFormat="1" ht="32.25" customHeight="1">
      <c r="A32" s="30">
        <v>28</v>
      </c>
      <c r="B32" s="3" t="s">
        <v>114</v>
      </c>
      <c r="C32" s="22" t="s">
        <v>88</v>
      </c>
      <c r="D32" s="11" t="s">
        <v>25</v>
      </c>
      <c r="E32" s="19" t="s">
        <v>77</v>
      </c>
      <c r="F32" s="18">
        <v>12</v>
      </c>
      <c r="G32" s="7">
        <v>1543</v>
      </c>
      <c r="H32" s="7">
        <f>G32*12</f>
        <v>18516</v>
      </c>
      <c r="I32" s="7">
        <f>(G32/12)*$O$3</f>
        <v>385.75</v>
      </c>
      <c r="J32" s="7">
        <f t="shared" si="2"/>
        <v>112.5</v>
      </c>
      <c r="K32" s="7">
        <v>0</v>
      </c>
      <c r="L32" s="7">
        <v>0</v>
      </c>
      <c r="M32" s="7">
        <f>SUM(I32:L32)</f>
        <v>498.25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</row>
    <row r="33" spans="1:78" s="1" customFormat="1" ht="32.25" customHeight="1">
      <c r="A33" s="30">
        <v>29</v>
      </c>
      <c r="B33" s="3" t="s">
        <v>57</v>
      </c>
      <c r="C33" s="21" t="s">
        <v>96</v>
      </c>
      <c r="D33" s="11" t="s">
        <v>25</v>
      </c>
      <c r="E33" s="19" t="s">
        <v>70</v>
      </c>
      <c r="F33" s="18">
        <v>10</v>
      </c>
      <c r="G33" s="7">
        <v>1200</v>
      </c>
      <c r="H33" s="7">
        <f t="shared" si="4"/>
        <v>14400</v>
      </c>
      <c r="I33" s="7">
        <f>(G33/12)*$O$3</f>
        <v>300</v>
      </c>
      <c r="J33" s="7">
        <f t="shared" si="2"/>
        <v>112.5</v>
      </c>
      <c r="K33" s="7">
        <v>0</v>
      </c>
      <c r="L33" s="7">
        <v>0</v>
      </c>
      <c r="M33" s="7">
        <f t="shared" si="5"/>
        <v>412.5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</row>
    <row r="34" spans="1:78" s="1" customFormat="1" ht="32.25" customHeight="1">
      <c r="A34" s="44" t="s">
        <v>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</row>
    <row r="35" spans="1:78" s="1" customFormat="1" ht="32.25" customHeight="1">
      <c r="A35" s="44" t="s">
        <v>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</row>
    <row r="36" spans="1:78" s="1" customFormat="1" ht="32.25" customHeight="1">
      <c r="A36" s="48" t="s">
        <v>10</v>
      </c>
      <c r="B36" s="49"/>
      <c r="C36" s="49"/>
      <c r="D36" s="49"/>
      <c r="E36" s="49"/>
      <c r="F36" s="49"/>
      <c r="G36" s="49"/>
      <c r="H36" s="49"/>
      <c r="I36" s="57" t="s">
        <v>11</v>
      </c>
      <c r="J36" s="57"/>
      <c r="K36" s="57"/>
      <c r="L36" s="57"/>
      <c r="M36" s="5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</row>
    <row r="37" spans="1:78" s="1" customFormat="1" ht="32.25" customHeight="1">
      <c r="A37" s="10" t="s">
        <v>7</v>
      </c>
      <c r="B37" s="10" t="s">
        <v>21</v>
      </c>
      <c r="C37" s="10" t="s">
        <v>19</v>
      </c>
      <c r="D37" s="10" t="s">
        <v>22</v>
      </c>
      <c r="E37" s="10" t="s">
        <v>23</v>
      </c>
      <c r="F37" s="10" t="s">
        <v>24</v>
      </c>
      <c r="G37" s="10" t="s">
        <v>9</v>
      </c>
      <c r="H37" s="10" t="s">
        <v>18</v>
      </c>
      <c r="I37" s="10" t="s">
        <v>12</v>
      </c>
      <c r="J37" s="10" t="s">
        <v>13</v>
      </c>
      <c r="K37" s="10" t="s">
        <v>14</v>
      </c>
      <c r="L37" s="10" t="s">
        <v>15</v>
      </c>
      <c r="M37" s="10" t="s">
        <v>16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</row>
    <row r="38" spans="1:78" s="1" customFormat="1" ht="32.25" customHeight="1">
      <c r="A38" s="2">
        <v>30</v>
      </c>
      <c r="B38" s="3" t="s">
        <v>121</v>
      </c>
      <c r="C38" s="21" t="s">
        <v>87</v>
      </c>
      <c r="D38" s="11" t="s">
        <v>25</v>
      </c>
      <c r="E38" s="19" t="s">
        <v>76</v>
      </c>
      <c r="F38" s="18">
        <v>7</v>
      </c>
      <c r="G38" s="7">
        <v>2050</v>
      </c>
      <c r="H38" s="7">
        <f>G38*12</f>
        <v>24600</v>
      </c>
      <c r="I38" s="7">
        <f aca="true" t="shared" si="8" ref="I38:I45">(G38/12)*$O$3</f>
        <v>512.5</v>
      </c>
      <c r="J38" s="7">
        <f t="shared" si="2"/>
        <v>112.5</v>
      </c>
      <c r="K38" s="7">
        <v>0</v>
      </c>
      <c r="L38" s="7">
        <v>0</v>
      </c>
      <c r="M38" s="7">
        <f>SUM(I38:L38)</f>
        <v>625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</row>
    <row r="39" spans="1:78" s="1" customFormat="1" ht="32.25" customHeight="1">
      <c r="A39" s="2">
        <v>31</v>
      </c>
      <c r="B39" s="3" t="s">
        <v>59</v>
      </c>
      <c r="C39" s="23" t="s">
        <v>81</v>
      </c>
      <c r="D39" s="11" t="s">
        <v>25</v>
      </c>
      <c r="E39" s="19" t="s">
        <v>70</v>
      </c>
      <c r="F39" s="18">
        <v>11</v>
      </c>
      <c r="G39" s="7">
        <v>1333</v>
      </c>
      <c r="H39" s="7">
        <f t="shared" si="4"/>
        <v>15996</v>
      </c>
      <c r="I39" s="7">
        <f t="shared" si="8"/>
        <v>333.25</v>
      </c>
      <c r="J39" s="7">
        <f t="shared" si="2"/>
        <v>112.5</v>
      </c>
      <c r="K39" s="7">
        <v>0</v>
      </c>
      <c r="L39" s="7">
        <v>0</v>
      </c>
      <c r="M39" s="7">
        <f t="shared" si="5"/>
        <v>445.75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</row>
    <row r="40" spans="1:78" s="1" customFormat="1" ht="32.25" customHeight="1">
      <c r="A40" s="2">
        <v>32</v>
      </c>
      <c r="B40" s="3" t="s">
        <v>60</v>
      </c>
      <c r="C40" s="23" t="s">
        <v>80</v>
      </c>
      <c r="D40" s="11" t="s">
        <v>25</v>
      </c>
      <c r="E40" s="19" t="s">
        <v>70</v>
      </c>
      <c r="F40" s="18">
        <v>12</v>
      </c>
      <c r="G40" s="7">
        <v>1543</v>
      </c>
      <c r="H40" s="7">
        <f t="shared" si="4"/>
        <v>18516</v>
      </c>
      <c r="I40" s="7">
        <f t="shared" si="8"/>
        <v>385.75</v>
      </c>
      <c r="J40" s="7">
        <f t="shared" si="2"/>
        <v>112.5</v>
      </c>
      <c r="K40" s="7">
        <v>0</v>
      </c>
      <c r="L40" s="7">
        <v>0</v>
      </c>
      <c r="M40" s="7">
        <f t="shared" si="5"/>
        <v>498.25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</row>
    <row r="41" spans="1:78" s="1" customFormat="1" ht="32.25" customHeight="1">
      <c r="A41" s="2">
        <v>33</v>
      </c>
      <c r="B41" s="3" t="s">
        <v>61</v>
      </c>
      <c r="C41" s="23" t="s">
        <v>80</v>
      </c>
      <c r="D41" s="11" t="s">
        <v>25</v>
      </c>
      <c r="E41" s="19" t="s">
        <v>70</v>
      </c>
      <c r="F41" s="18">
        <v>12</v>
      </c>
      <c r="G41" s="7">
        <v>1543</v>
      </c>
      <c r="H41" s="7">
        <f aca="true" t="shared" si="9" ref="H41:H46">G41*12</f>
        <v>18516</v>
      </c>
      <c r="I41" s="7">
        <f>(G41/12)*$O$3</f>
        <v>385.75</v>
      </c>
      <c r="J41" s="7">
        <f t="shared" si="2"/>
        <v>112.5</v>
      </c>
      <c r="K41" s="7">
        <v>0</v>
      </c>
      <c r="L41" s="7">
        <v>0</v>
      </c>
      <c r="M41" s="7">
        <f aca="true" t="shared" si="10" ref="M41:M46">SUM(I41:L41)</f>
        <v>498.25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</row>
    <row r="42" spans="1:78" s="1" customFormat="1" ht="32.25" customHeight="1">
      <c r="A42" s="2">
        <v>34</v>
      </c>
      <c r="B42" s="3" t="s">
        <v>122</v>
      </c>
      <c r="C42" s="21" t="s">
        <v>82</v>
      </c>
      <c r="D42" s="11" t="s">
        <v>25</v>
      </c>
      <c r="E42" s="19" t="s">
        <v>71</v>
      </c>
      <c r="F42" s="3">
        <v>6</v>
      </c>
      <c r="G42" s="7">
        <v>2500</v>
      </c>
      <c r="H42" s="7">
        <f t="shared" si="9"/>
        <v>30000</v>
      </c>
      <c r="I42" s="7">
        <f t="shared" si="8"/>
        <v>625</v>
      </c>
      <c r="J42" s="7">
        <f t="shared" si="2"/>
        <v>112.5</v>
      </c>
      <c r="K42" s="7">
        <v>0</v>
      </c>
      <c r="L42" s="7">
        <v>0</v>
      </c>
      <c r="M42" s="7">
        <f t="shared" si="10"/>
        <v>737.5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</row>
    <row r="43" spans="1:78" s="1" customFormat="1" ht="32.25" customHeight="1">
      <c r="A43" s="2">
        <v>35</v>
      </c>
      <c r="B43" s="3" t="s">
        <v>104</v>
      </c>
      <c r="C43" s="23" t="s">
        <v>96</v>
      </c>
      <c r="D43" s="11" t="s">
        <v>25</v>
      </c>
      <c r="E43" s="19" t="s">
        <v>70</v>
      </c>
      <c r="F43" s="18">
        <v>10</v>
      </c>
      <c r="G43" s="7">
        <v>1200</v>
      </c>
      <c r="H43" s="7">
        <f t="shared" si="9"/>
        <v>14400</v>
      </c>
      <c r="I43" s="7">
        <f t="shared" si="8"/>
        <v>300</v>
      </c>
      <c r="J43" s="7">
        <f t="shared" si="2"/>
        <v>112.5</v>
      </c>
      <c r="K43" s="7">
        <v>0</v>
      </c>
      <c r="L43" s="7">
        <v>0</v>
      </c>
      <c r="M43" s="7">
        <f t="shared" si="10"/>
        <v>412.5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</row>
    <row r="44" spans="1:78" s="1" customFormat="1" ht="32.25" customHeight="1">
      <c r="A44" s="2">
        <v>36</v>
      </c>
      <c r="B44" s="3" t="s">
        <v>107</v>
      </c>
      <c r="C44" s="21" t="s">
        <v>95</v>
      </c>
      <c r="D44" s="11" t="s">
        <v>25</v>
      </c>
      <c r="E44" s="19" t="s">
        <v>70</v>
      </c>
      <c r="F44" s="18">
        <v>9</v>
      </c>
      <c r="G44" s="7">
        <v>1095</v>
      </c>
      <c r="H44" s="7">
        <f t="shared" si="9"/>
        <v>13140</v>
      </c>
      <c r="I44" s="7">
        <f t="shared" si="8"/>
        <v>273.75</v>
      </c>
      <c r="J44" s="7">
        <f t="shared" si="2"/>
        <v>112.5</v>
      </c>
      <c r="K44" s="7">
        <v>0</v>
      </c>
      <c r="L44" s="7">
        <v>0</v>
      </c>
      <c r="M44" s="7">
        <f t="shared" si="10"/>
        <v>386.25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</row>
    <row r="45" spans="1:78" s="1" customFormat="1" ht="32.25" customHeight="1">
      <c r="A45" s="2">
        <v>37</v>
      </c>
      <c r="B45" s="3" t="s">
        <v>102</v>
      </c>
      <c r="C45" s="21" t="s">
        <v>83</v>
      </c>
      <c r="D45" s="11" t="s">
        <v>25</v>
      </c>
      <c r="E45" s="19" t="s">
        <v>72</v>
      </c>
      <c r="F45" s="3">
        <v>9</v>
      </c>
      <c r="G45" s="7">
        <v>1095</v>
      </c>
      <c r="H45" s="7">
        <f t="shared" si="9"/>
        <v>13140</v>
      </c>
      <c r="I45" s="7">
        <f t="shared" si="8"/>
        <v>273.75</v>
      </c>
      <c r="J45" s="7">
        <f t="shared" si="2"/>
        <v>112.5</v>
      </c>
      <c r="K45" s="7">
        <v>0</v>
      </c>
      <c r="L45" s="7">
        <v>0</v>
      </c>
      <c r="M45" s="7">
        <f t="shared" si="10"/>
        <v>386.25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</row>
    <row r="46" spans="1:78" s="1" customFormat="1" ht="32.25" customHeight="1">
      <c r="A46" s="2">
        <v>38</v>
      </c>
      <c r="B46" s="3" t="s">
        <v>108</v>
      </c>
      <c r="C46" s="21" t="s">
        <v>95</v>
      </c>
      <c r="D46" s="11" t="s">
        <v>25</v>
      </c>
      <c r="E46" s="19" t="s">
        <v>70</v>
      </c>
      <c r="F46" s="18">
        <v>9</v>
      </c>
      <c r="G46" s="7">
        <v>1095</v>
      </c>
      <c r="H46" s="7">
        <f t="shared" si="9"/>
        <v>13140</v>
      </c>
      <c r="I46" s="7">
        <f>(G46/12)*$O$3</f>
        <v>273.75</v>
      </c>
      <c r="J46" s="7">
        <f t="shared" si="2"/>
        <v>112.5</v>
      </c>
      <c r="K46" s="7">
        <v>0</v>
      </c>
      <c r="L46" s="7">
        <v>0</v>
      </c>
      <c r="M46" s="7">
        <f t="shared" si="10"/>
        <v>386.25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</row>
    <row r="47" spans="1:78" s="1" customFormat="1" ht="32.25" customHeight="1">
      <c r="A47" s="2">
        <v>39</v>
      </c>
      <c r="B47" s="3" t="s">
        <v>63</v>
      </c>
      <c r="C47" s="23" t="s">
        <v>80</v>
      </c>
      <c r="D47" s="11" t="s">
        <v>25</v>
      </c>
      <c r="E47" s="19" t="s">
        <v>70</v>
      </c>
      <c r="F47" s="18">
        <v>12</v>
      </c>
      <c r="G47" s="7">
        <v>1543</v>
      </c>
      <c r="H47" s="7">
        <f t="shared" si="4"/>
        <v>18516</v>
      </c>
      <c r="I47" s="7">
        <f>(G47/12)*$O$3</f>
        <v>385.75</v>
      </c>
      <c r="J47" s="7">
        <f t="shared" si="2"/>
        <v>112.5</v>
      </c>
      <c r="K47" s="7">
        <v>0</v>
      </c>
      <c r="L47" s="7">
        <v>0</v>
      </c>
      <c r="M47" s="7">
        <f t="shared" si="5"/>
        <v>498.25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</row>
    <row r="48" spans="1:78" s="1" customFormat="1" ht="32.25" customHeight="1">
      <c r="A48" s="2">
        <v>40</v>
      </c>
      <c r="B48" s="3" t="s">
        <v>92</v>
      </c>
      <c r="C48" s="23" t="s">
        <v>81</v>
      </c>
      <c r="D48" s="11" t="s">
        <v>25</v>
      </c>
      <c r="E48" s="19" t="s">
        <v>70</v>
      </c>
      <c r="F48" s="18">
        <v>11</v>
      </c>
      <c r="G48" s="7">
        <v>1333</v>
      </c>
      <c r="H48" s="7">
        <f t="shared" si="4"/>
        <v>15996</v>
      </c>
      <c r="I48" s="7">
        <f>(G48/12)*$O$3</f>
        <v>333.25</v>
      </c>
      <c r="J48" s="7">
        <f t="shared" si="2"/>
        <v>112.5</v>
      </c>
      <c r="K48" s="7">
        <v>0</v>
      </c>
      <c r="L48" s="7">
        <v>0</v>
      </c>
      <c r="M48" s="7">
        <f t="shared" si="5"/>
        <v>445.75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</row>
    <row r="49" spans="1:78" s="1" customFormat="1" ht="32.25" customHeight="1">
      <c r="A49" s="2">
        <v>41</v>
      </c>
      <c r="B49" s="3" t="s">
        <v>93</v>
      </c>
      <c r="C49" s="21" t="s">
        <v>97</v>
      </c>
      <c r="D49" s="11" t="s">
        <v>25</v>
      </c>
      <c r="E49" s="19" t="s">
        <v>70</v>
      </c>
      <c r="F49" s="18">
        <v>13</v>
      </c>
      <c r="G49" s="7">
        <v>1740</v>
      </c>
      <c r="H49" s="7">
        <f t="shared" si="4"/>
        <v>20880</v>
      </c>
      <c r="I49" s="7">
        <f>(G49/12)*$O$3</f>
        <v>435</v>
      </c>
      <c r="J49" s="7">
        <f t="shared" si="2"/>
        <v>112.5</v>
      </c>
      <c r="K49" s="7">
        <v>0</v>
      </c>
      <c r="L49" s="7">
        <v>0</v>
      </c>
      <c r="M49" s="7">
        <f t="shared" si="5"/>
        <v>547.5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</row>
    <row r="50" spans="1:78" s="1" customFormat="1" ht="32.25" customHeight="1">
      <c r="A50" s="2">
        <v>42</v>
      </c>
      <c r="B50" s="3" t="s">
        <v>94</v>
      </c>
      <c r="C50" s="21" t="s">
        <v>86</v>
      </c>
      <c r="D50" s="11" t="s">
        <v>29</v>
      </c>
      <c r="E50" s="19" t="s">
        <v>74</v>
      </c>
      <c r="F50" s="18" t="s">
        <v>98</v>
      </c>
      <c r="G50" s="7">
        <v>566</v>
      </c>
      <c r="H50" s="7">
        <f t="shared" si="4"/>
        <v>6792</v>
      </c>
      <c r="I50" s="7">
        <f aca="true" t="shared" si="11" ref="I50:I56">(G50/12)*$O$3</f>
        <v>141.5</v>
      </c>
      <c r="J50" s="7">
        <f t="shared" si="2"/>
        <v>112.5</v>
      </c>
      <c r="K50" s="7">
        <v>0</v>
      </c>
      <c r="L50" s="7">
        <v>0</v>
      </c>
      <c r="M50" s="7">
        <f t="shared" si="5"/>
        <v>254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</row>
    <row r="51" spans="1:78" s="1" customFormat="1" ht="32.25" customHeight="1">
      <c r="A51" s="2">
        <v>43</v>
      </c>
      <c r="B51" s="3" t="s">
        <v>64</v>
      </c>
      <c r="C51" s="24" t="s">
        <v>96</v>
      </c>
      <c r="D51" s="11" t="s">
        <v>25</v>
      </c>
      <c r="E51" s="19" t="s">
        <v>70</v>
      </c>
      <c r="F51" s="18">
        <v>10</v>
      </c>
      <c r="G51" s="7">
        <v>1200</v>
      </c>
      <c r="H51" s="7">
        <f t="shared" si="4"/>
        <v>14400</v>
      </c>
      <c r="I51" s="7">
        <f t="shared" si="11"/>
        <v>300</v>
      </c>
      <c r="J51" s="7">
        <f t="shared" si="2"/>
        <v>112.5</v>
      </c>
      <c r="K51" s="7">
        <v>0</v>
      </c>
      <c r="L51" s="7">
        <v>0</v>
      </c>
      <c r="M51" s="7">
        <f t="shared" si="5"/>
        <v>412.5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</row>
    <row r="52" spans="1:78" s="1" customFormat="1" ht="32.25" customHeight="1">
      <c r="A52" s="2">
        <v>44</v>
      </c>
      <c r="B52" s="3" t="s">
        <v>103</v>
      </c>
      <c r="C52" s="24" t="s">
        <v>95</v>
      </c>
      <c r="D52" s="11" t="s">
        <v>25</v>
      </c>
      <c r="E52" s="19" t="s">
        <v>70</v>
      </c>
      <c r="F52" s="18">
        <v>9</v>
      </c>
      <c r="G52" s="7">
        <v>1095</v>
      </c>
      <c r="H52" s="7">
        <f>G52*12</f>
        <v>13140</v>
      </c>
      <c r="I52" s="7">
        <f t="shared" si="11"/>
        <v>273.75</v>
      </c>
      <c r="J52" s="7">
        <f t="shared" si="2"/>
        <v>112.5</v>
      </c>
      <c r="K52" s="7">
        <v>0</v>
      </c>
      <c r="L52" s="7">
        <v>0</v>
      </c>
      <c r="M52" s="7">
        <f>SUM(I52:L52)</f>
        <v>386.25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</row>
    <row r="53" spans="1:78" s="1" customFormat="1" ht="31.5" customHeight="1">
      <c r="A53" s="2">
        <v>45</v>
      </c>
      <c r="B53" s="3" t="s">
        <v>66</v>
      </c>
      <c r="C53" s="24" t="s">
        <v>95</v>
      </c>
      <c r="D53" s="11" t="s">
        <v>25</v>
      </c>
      <c r="E53" s="19" t="s">
        <v>70</v>
      </c>
      <c r="F53" s="18">
        <v>9</v>
      </c>
      <c r="G53" s="7">
        <v>1095</v>
      </c>
      <c r="H53" s="7">
        <f t="shared" si="4"/>
        <v>13140</v>
      </c>
      <c r="I53" s="7">
        <f t="shared" si="11"/>
        <v>273.75</v>
      </c>
      <c r="J53" s="7">
        <f t="shared" si="2"/>
        <v>112.5</v>
      </c>
      <c r="K53" s="7">
        <v>0</v>
      </c>
      <c r="L53" s="7">
        <v>0</v>
      </c>
      <c r="M53" s="7">
        <f t="shared" si="5"/>
        <v>386.25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</row>
    <row r="54" spans="1:78" s="1" customFormat="1" ht="31.5" customHeight="1">
      <c r="A54" s="2">
        <v>46</v>
      </c>
      <c r="B54" s="3" t="s">
        <v>112</v>
      </c>
      <c r="C54" s="23" t="s">
        <v>81</v>
      </c>
      <c r="D54" s="11" t="s">
        <v>25</v>
      </c>
      <c r="E54" s="19" t="s">
        <v>70</v>
      </c>
      <c r="F54" s="18">
        <v>11</v>
      </c>
      <c r="G54" s="7">
        <v>1333</v>
      </c>
      <c r="H54" s="7">
        <f>G54*12</f>
        <v>15996</v>
      </c>
      <c r="I54" s="7">
        <f t="shared" si="11"/>
        <v>333.25</v>
      </c>
      <c r="J54" s="7">
        <f t="shared" si="2"/>
        <v>112.5</v>
      </c>
      <c r="K54" s="7">
        <v>0</v>
      </c>
      <c r="L54" s="7">
        <v>0</v>
      </c>
      <c r="M54" s="7">
        <f>SUM(I54:L54)</f>
        <v>445.75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</row>
    <row r="55" spans="1:78" s="1" customFormat="1" ht="31.5" customHeight="1">
      <c r="A55" s="2">
        <v>47</v>
      </c>
      <c r="B55" s="3" t="s">
        <v>124</v>
      </c>
      <c r="C55" s="37" t="s">
        <v>84</v>
      </c>
      <c r="D55" s="11" t="s">
        <v>25</v>
      </c>
      <c r="E55" s="19" t="s">
        <v>73</v>
      </c>
      <c r="F55" s="3">
        <v>12</v>
      </c>
      <c r="G55" s="7">
        <v>1543</v>
      </c>
      <c r="H55" s="7">
        <f>G55*12</f>
        <v>18516</v>
      </c>
      <c r="I55" s="7">
        <f t="shared" si="11"/>
        <v>385.75</v>
      </c>
      <c r="J55" s="7">
        <f t="shared" si="2"/>
        <v>112.5</v>
      </c>
      <c r="K55" s="7">
        <v>0</v>
      </c>
      <c r="L55" s="7">
        <v>0</v>
      </c>
      <c r="M55" s="7">
        <f>SUM(I55:L55)</f>
        <v>498.25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</row>
    <row r="56" spans="1:14" ht="34.5" customHeight="1">
      <c r="A56" s="2">
        <v>48</v>
      </c>
      <c r="B56" s="31" t="s">
        <v>69</v>
      </c>
      <c r="C56" s="32" t="s">
        <v>95</v>
      </c>
      <c r="D56" s="33" t="s">
        <v>25</v>
      </c>
      <c r="E56" s="34" t="s">
        <v>70</v>
      </c>
      <c r="F56" s="35">
        <v>9</v>
      </c>
      <c r="G56" s="36">
        <v>1095</v>
      </c>
      <c r="H56" s="36">
        <f t="shared" si="4"/>
        <v>13140</v>
      </c>
      <c r="I56" s="36">
        <f t="shared" si="11"/>
        <v>273.75</v>
      </c>
      <c r="J56" s="36">
        <f t="shared" si="2"/>
        <v>112.5</v>
      </c>
      <c r="K56" s="36">
        <v>0</v>
      </c>
      <c r="L56" s="36">
        <v>0</v>
      </c>
      <c r="M56" s="36">
        <f t="shared" si="5"/>
        <v>386.25</v>
      </c>
      <c r="N56" s="1"/>
    </row>
    <row r="57" spans="1:14" ht="34.5" customHeight="1">
      <c r="A57" s="58" t="s">
        <v>17</v>
      </c>
      <c r="B57" s="59"/>
      <c r="C57" s="60"/>
      <c r="D57" s="13"/>
      <c r="E57" s="14"/>
      <c r="F57" s="14"/>
      <c r="G57" s="12">
        <f aca="true" t="shared" si="12" ref="G57:M57">SUM(G9:G56)</f>
        <v>64991</v>
      </c>
      <c r="H57" s="12">
        <f t="shared" si="12"/>
        <v>779892</v>
      </c>
      <c r="I57" s="12">
        <f t="shared" si="12"/>
        <v>16247.75</v>
      </c>
      <c r="J57" s="12">
        <f t="shared" si="12"/>
        <v>4950</v>
      </c>
      <c r="K57" s="12">
        <f t="shared" si="12"/>
        <v>0</v>
      </c>
      <c r="L57" s="12">
        <f t="shared" si="12"/>
        <v>0</v>
      </c>
      <c r="M57" s="12">
        <f t="shared" si="12"/>
        <v>21197.75</v>
      </c>
      <c r="N57" s="1"/>
    </row>
    <row r="58" spans="1:14" ht="20.25" customHeight="1">
      <c r="A58" s="41" t="s">
        <v>0</v>
      </c>
      <c r="B58" s="42"/>
      <c r="C58" s="42"/>
      <c r="D58" s="42"/>
      <c r="E58" s="42"/>
      <c r="F58" s="42"/>
      <c r="G58" s="42"/>
      <c r="H58" s="42"/>
      <c r="I58" s="43"/>
      <c r="J58" s="50">
        <v>45016</v>
      </c>
      <c r="K58" s="46"/>
      <c r="L58" s="46"/>
      <c r="M58" s="47"/>
      <c r="N58" s="1"/>
    </row>
    <row r="59" spans="1:14" ht="18.75" customHeight="1">
      <c r="A59" s="41" t="s">
        <v>4</v>
      </c>
      <c r="B59" s="42"/>
      <c r="C59" s="42"/>
      <c r="D59" s="42"/>
      <c r="E59" s="42"/>
      <c r="F59" s="42"/>
      <c r="G59" s="42"/>
      <c r="H59" s="42"/>
      <c r="I59" s="43"/>
      <c r="J59" s="45" t="s">
        <v>5</v>
      </c>
      <c r="K59" s="46"/>
      <c r="L59" s="46"/>
      <c r="M59" s="47"/>
      <c r="N59" s="1"/>
    </row>
    <row r="60" spans="1:14" ht="20.25" customHeight="1">
      <c r="A60" s="41" t="s">
        <v>3</v>
      </c>
      <c r="B60" s="42"/>
      <c r="C60" s="42"/>
      <c r="D60" s="42"/>
      <c r="E60" s="42"/>
      <c r="F60" s="42"/>
      <c r="G60" s="42"/>
      <c r="H60" s="42"/>
      <c r="I60" s="43"/>
      <c r="J60" s="51" t="s">
        <v>99</v>
      </c>
      <c r="K60" s="52"/>
      <c r="L60" s="52"/>
      <c r="M60" s="53"/>
      <c r="N60" s="1"/>
    </row>
    <row r="61" spans="1:13" s="1" customFormat="1" ht="17.25" customHeight="1">
      <c r="A61" s="41" t="s">
        <v>8</v>
      </c>
      <c r="B61" s="42"/>
      <c r="C61" s="42"/>
      <c r="D61" s="42"/>
      <c r="E61" s="42"/>
      <c r="F61" s="42"/>
      <c r="G61" s="42"/>
      <c r="H61" s="42"/>
      <c r="I61" s="43"/>
      <c r="J61" s="45" t="s">
        <v>100</v>
      </c>
      <c r="K61" s="46"/>
      <c r="L61" s="46"/>
      <c r="M61" s="47"/>
    </row>
    <row r="62" spans="1:13" s="1" customFormat="1" ht="20.25" customHeight="1">
      <c r="A62" s="41" t="s">
        <v>1</v>
      </c>
      <c r="B62" s="42"/>
      <c r="C62" s="42"/>
      <c r="D62" s="42"/>
      <c r="E62" s="42"/>
      <c r="F62" s="42"/>
      <c r="G62" s="42"/>
      <c r="H62" s="42"/>
      <c r="I62" s="43"/>
      <c r="J62" s="54" t="s">
        <v>101</v>
      </c>
      <c r="K62" s="55"/>
      <c r="L62" s="55"/>
      <c r="M62" s="56"/>
    </row>
    <row r="63" spans="1:13" s="1" customFormat="1" ht="20.25" customHeight="1">
      <c r="A63" s="41" t="s">
        <v>2</v>
      </c>
      <c r="B63" s="42"/>
      <c r="C63" s="42"/>
      <c r="D63" s="42"/>
      <c r="E63" s="42"/>
      <c r="F63" s="42"/>
      <c r="G63" s="42"/>
      <c r="H63" s="42"/>
      <c r="I63" s="43"/>
      <c r="J63" s="45" t="s">
        <v>125</v>
      </c>
      <c r="K63" s="46"/>
      <c r="L63" s="46"/>
      <c r="M63" s="47"/>
    </row>
    <row r="64" spans="1:7" s="1" customFormat="1" ht="14.25">
      <c r="A64" s="4"/>
      <c r="B64" s="4"/>
      <c r="C64" s="5"/>
      <c r="D64" s="5"/>
      <c r="E64" s="5"/>
      <c r="F64" s="5"/>
      <c r="G64" s="5"/>
    </row>
    <row r="65" spans="1:3" s="1" customFormat="1" ht="14.25">
      <c r="A65" s="16" t="s">
        <v>26</v>
      </c>
      <c r="B65" s="9"/>
      <c r="C65" s="25"/>
    </row>
    <row r="66" spans="1:5" s="1" customFormat="1" ht="14.25">
      <c r="A66" s="15" t="s">
        <v>28</v>
      </c>
      <c r="B66" s="15"/>
      <c r="C66" s="26"/>
      <c r="D66" s="15"/>
      <c r="E66" s="15"/>
    </row>
    <row r="67" spans="1:5" s="1" customFormat="1" ht="14.25">
      <c r="A67" s="15" t="s">
        <v>27</v>
      </c>
      <c r="B67" s="15"/>
      <c r="C67" s="26"/>
      <c r="D67" s="15"/>
      <c r="E67" s="15"/>
    </row>
    <row r="68" s="1" customFormat="1" ht="14.25">
      <c r="C68" s="25"/>
    </row>
    <row r="69" s="1" customFormat="1" ht="14.25">
      <c r="C69" s="25"/>
    </row>
    <row r="70" s="1" customFormat="1" ht="14.25">
      <c r="C70" s="25"/>
    </row>
    <row r="71" s="1" customFormat="1" ht="14.25">
      <c r="C71" s="25"/>
    </row>
    <row r="72" s="1" customFormat="1" ht="14.25">
      <c r="C72" s="25"/>
    </row>
    <row r="73" s="1" customFormat="1" ht="14.25">
      <c r="C73" s="25"/>
    </row>
    <row r="74" s="1" customFormat="1" ht="14.25">
      <c r="C74" s="25"/>
    </row>
    <row r="75" s="1" customFormat="1" ht="14.25">
      <c r="C75" s="25"/>
    </row>
    <row r="76" s="1" customFormat="1" ht="14.25">
      <c r="C76" s="25"/>
    </row>
    <row r="77" s="1" customFormat="1" ht="14.25">
      <c r="C77" s="25"/>
    </row>
    <row r="78" s="1" customFormat="1" ht="14.25">
      <c r="C78" s="25"/>
    </row>
    <row r="79" s="1" customFormat="1" ht="14.25">
      <c r="C79" s="25"/>
    </row>
    <row r="80" s="1" customFormat="1" ht="14.25">
      <c r="C80" s="25"/>
    </row>
    <row r="81" s="1" customFormat="1" ht="14.25">
      <c r="C81" s="25"/>
    </row>
    <row r="82" s="1" customFormat="1" ht="14.25">
      <c r="C82" s="25"/>
    </row>
    <row r="83" s="1" customFormat="1" ht="14.25">
      <c r="C83" s="25"/>
    </row>
    <row r="84" s="1" customFormat="1" ht="14.25">
      <c r="C84" s="25"/>
    </row>
    <row r="85" s="1" customFormat="1" ht="14.25">
      <c r="C85" s="25"/>
    </row>
    <row r="86" s="1" customFormat="1" ht="14.25">
      <c r="C86" s="25"/>
    </row>
    <row r="87" s="1" customFormat="1" ht="14.25">
      <c r="C87" s="25"/>
    </row>
    <row r="88" s="1" customFormat="1" ht="14.25">
      <c r="C88" s="25"/>
    </row>
    <row r="89" s="1" customFormat="1" ht="14.25">
      <c r="C89" s="25"/>
    </row>
    <row r="90" s="1" customFormat="1" ht="14.25">
      <c r="C90" s="25"/>
    </row>
    <row r="91" s="1" customFormat="1" ht="14.25">
      <c r="C91" s="25"/>
    </row>
    <row r="92" s="1" customFormat="1" ht="14.25">
      <c r="C92" s="25"/>
    </row>
    <row r="93" s="1" customFormat="1" ht="14.25">
      <c r="C93" s="25"/>
    </row>
    <row r="94" s="1" customFormat="1" ht="14.25">
      <c r="C94" s="25"/>
    </row>
    <row r="95" s="1" customFormat="1" ht="14.25">
      <c r="C95" s="25"/>
    </row>
    <row r="96" s="1" customFormat="1" ht="14.25">
      <c r="C96" s="25"/>
    </row>
    <row r="97" s="1" customFormat="1" ht="14.25">
      <c r="C97" s="25"/>
    </row>
    <row r="98" s="1" customFormat="1" ht="14.25">
      <c r="C98" s="25"/>
    </row>
    <row r="99" s="1" customFormat="1" ht="14.25">
      <c r="C99" s="25"/>
    </row>
    <row r="100" s="1" customFormat="1" ht="14.25">
      <c r="C100" s="25"/>
    </row>
    <row r="101" s="1" customFormat="1" ht="14.25">
      <c r="C101" s="25"/>
    </row>
    <row r="102" s="1" customFormat="1" ht="14.25">
      <c r="C102" s="25"/>
    </row>
    <row r="103" s="1" customFormat="1" ht="14.25">
      <c r="C103" s="25"/>
    </row>
    <row r="104" s="1" customFormat="1" ht="14.25">
      <c r="C104" s="25"/>
    </row>
    <row r="105" s="1" customFormat="1" ht="14.25">
      <c r="C105" s="25"/>
    </row>
    <row r="106" s="1" customFormat="1" ht="14.25">
      <c r="C106" s="25"/>
    </row>
    <row r="107" s="1" customFormat="1" ht="14.25">
      <c r="C107" s="25"/>
    </row>
    <row r="108" s="1" customFormat="1" ht="14.25">
      <c r="C108" s="25"/>
    </row>
    <row r="109" s="1" customFormat="1" ht="14.25">
      <c r="C109" s="25"/>
    </row>
    <row r="110" s="1" customFormat="1" ht="14.25">
      <c r="C110" s="25"/>
    </row>
    <row r="111" s="1" customFormat="1" ht="14.25">
      <c r="C111" s="25"/>
    </row>
    <row r="112" s="1" customFormat="1" ht="14.25">
      <c r="C112" s="25"/>
    </row>
    <row r="113" s="1" customFormat="1" ht="14.25">
      <c r="C113" s="25"/>
    </row>
    <row r="114" s="1" customFormat="1" ht="14.25">
      <c r="C114" s="25"/>
    </row>
    <row r="115" s="1" customFormat="1" ht="14.25">
      <c r="C115" s="25"/>
    </row>
    <row r="116" s="1" customFormat="1" ht="14.25">
      <c r="C116" s="25"/>
    </row>
    <row r="117" s="1" customFormat="1" ht="14.25">
      <c r="C117" s="25"/>
    </row>
    <row r="118" s="1" customFormat="1" ht="14.25">
      <c r="C118" s="25"/>
    </row>
    <row r="119" s="1" customFormat="1" ht="14.25">
      <c r="C119" s="25"/>
    </row>
    <row r="120" s="1" customFormat="1" ht="14.25">
      <c r="C120" s="25"/>
    </row>
    <row r="121" s="1" customFormat="1" ht="14.25">
      <c r="C121" s="25"/>
    </row>
    <row r="122" s="1" customFormat="1" ht="14.25">
      <c r="C122" s="25"/>
    </row>
    <row r="123" s="1" customFormat="1" ht="14.25">
      <c r="C123" s="25"/>
    </row>
    <row r="124" s="1" customFormat="1" ht="14.25">
      <c r="C124" s="25"/>
    </row>
    <row r="125" s="1" customFormat="1" ht="14.25">
      <c r="C125" s="25"/>
    </row>
    <row r="126" s="1" customFormat="1" ht="14.25">
      <c r="C126" s="25"/>
    </row>
    <row r="127" s="1" customFormat="1" ht="14.25">
      <c r="C127" s="25"/>
    </row>
    <row r="128" s="1" customFormat="1" ht="14.25">
      <c r="C128" s="25"/>
    </row>
    <row r="129" s="1" customFormat="1" ht="14.25">
      <c r="C129" s="25"/>
    </row>
    <row r="130" s="1" customFormat="1" ht="14.25">
      <c r="C130" s="25"/>
    </row>
    <row r="131" s="1" customFormat="1" ht="14.25">
      <c r="C131" s="25"/>
    </row>
    <row r="132" s="1" customFormat="1" ht="14.25">
      <c r="C132" s="25"/>
    </row>
    <row r="133" s="1" customFormat="1" ht="14.25">
      <c r="C133" s="25"/>
    </row>
    <row r="134" s="1" customFormat="1" ht="14.25">
      <c r="C134" s="25"/>
    </row>
    <row r="135" s="1" customFormat="1" ht="14.25">
      <c r="C135" s="25"/>
    </row>
    <row r="136" s="1" customFormat="1" ht="14.25">
      <c r="C136" s="25"/>
    </row>
    <row r="137" s="1" customFormat="1" ht="14.25">
      <c r="C137" s="25"/>
    </row>
    <row r="138" s="1" customFormat="1" ht="14.25">
      <c r="C138" s="25"/>
    </row>
    <row r="139" s="1" customFormat="1" ht="14.25">
      <c r="C139" s="25"/>
    </row>
    <row r="140" s="1" customFormat="1" ht="14.25">
      <c r="C140" s="25"/>
    </row>
    <row r="141" s="1" customFormat="1" ht="14.25">
      <c r="C141" s="25"/>
    </row>
    <row r="142" s="1" customFormat="1" ht="14.25">
      <c r="C142" s="25"/>
    </row>
    <row r="143" s="1" customFormat="1" ht="14.25">
      <c r="C143" s="25"/>
    </row>
    <row r="144" s="1" customFormat="1" ht="14.25">
      <c r="C144" s="25"/>
    </row>
    <row r="145" s="1" customFormat="1" ht="14.25">
      <c r="C145" s="25"/>
    </row>
    <row r="146" s="1" customFormat="1" ht="14.25">
      <c r="C146" s="25"/>
    </row>
    <row r="147" s="1" customFormat="1" ht="14.25">
      <c r="C147" s="25"/>
    </row>
    <row r="148" s="1" customFormat="1" ht="14.25">
      <c r="C148" s="25"/>
    </row>
    <row r="149" s="1" customFormat="1" ht="14.25">
      <c r="C149" s="25"/>
    </row>
    <row r="150" s="1" customFormat="1" ht="14.25">
      <c r="C150" s="25"/>
    </row>
    <row r="151" s="1" customFormat="1" ht="14.25">
      <c r="C151" s="25"/>
    </row>
    <row r="152" s="1" customFormat="1" ht="14.25">
      <c r="C152" s="25"/>
    </row>
    <row r="153" s="1" customFormat="1" ht="14.25">
      <c r="C153" s="25"/>
    </row>
    <row r="154" s="1" customFormat="1" ht="14.25">
      <c r="C154" s="25"/>
    </row>
    <row r="155" s="1" customFormat="1" ht="14.25">
      <c r="C155" s="25"/>
    </row>
    <row r="156" s="1" customFormat="1" ht="14.25">
      <c r="C156" s="25"/>
    </row>
    <row r="157" s="1" customFormat="1" ht="14.25">
      <c r="C157" s="25"/>
    </row>
    <row r="158" s="1" customFormat="1" ht="14.25">
      <c r="C158" s="25"/>
    </row>
    <row r="159" s="1" customFormat="1" ht="14.25">
      <c r="C159" s="25"/>
    </row>
    <row r="160" s="1" customFormat="1" ht="14.25">
      <c r="C160" s="25"/>
    </row>
    <row r="161" s="1" customFormat="1" ht="14.25">
      <c r="C161" s="25"/>
    </row>
    <row r="162" s="1" customFormat="1" ht="14.25">
      <c r="C162" s="25"/>
    </row>
    <row r="163" s="1" customFormat="1" ht="14.25">
      <c r="C163" s="25"/>
    </row>
    <row r="164" s="1" customFormat="1" ht="14.25">
      <c r="C164" s="25"/>
    </row>
    <row r="165" s="1" customFormat="1" ht="14.25">
      <c r="C165" s="25"/>
    </row>
    <row r="166" s="1" customFormat="1" ht="14.25">
      <c r="C166" s="25"/>
    </row>
    <row r="167" s="1" customFormat="1" ht="14.25">
      <c r="C167" s="25"/>
    </row>
    <row r="168" s="1" customFormat="1" ht="14.25">
      <c r="C168" s="25"/>
    </row>
    <row r="169" s="1" customFormat="1" ht="14.25">
      <c r="C169" s="25"/>
    </row>
    <row r="170" s="1" customFormat="1" ht="14.25">
      <c r="C170" s="25"/>
    </row>
    <row r="171" s="1" customFormat="1" ht="14.25">
      <c r="C171" s="25"/>
    </row>
    <row r="172" s="1" customFormat="1" ht="14.25">
      <c r="C172" s="25"/>
    </row>
    <row r="173" s="1" customFormat="1" ht="14.25">
      <c r="C173" s="25"/>
    </row>
    <row r="174" s="1" customFormat="1" ht="14.25">
      <c r="C174" s="25"/>
    </row>
    <row r="175" s="1" customFormat="1" ht="14.25">
      <c r="C175" s="25"/>
    </row>
    <row r="176" s="1" customFormat="1" ht="14.25">
      <c r="C176" s="25"/>
    </row>
    <row r="177" s="1" customFormat="1" ht="14.25">
      <c r="C177" s="25"/>
    </row>
    <row r="178" s="1" customFormat="1" ht="14.25">
      <c r="C178" s="25"/>
    </row>
    <row r="179" s="1" customFormat="1" ht="14.25">
      <c r="C179" s="25"/>
    </row>
    <row r="180" s="1" customFormat="1" ht="14.25">
      <c r="C180" s="25"/>
    </row>
    <row r="181" s="1" customFormat="1" ht="14.25">
      <c r="C181" s="25"/>
    </row>
    <row r="182" s="1" customFormat="1" ht="14.25">
      <c r="C182" s="25"/>
    </row>
    <row r="183" spans="1:13" ht="14.25">
      <c r="A183" s="1"/>
      <c r="B183" s="1"/>
      <c r="C183" s="25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4.25">
      <c r="A184" s="1"/>
      <c r="B184" s="1"/>
      <c r="C184" s="25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4.25">
      <c r="A185" s="1"/>
      <c r="B185" s="1"/>
      <c r="C185" s="25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4.25">
      <c r="A186" s="1"/>
      <c r="B186" s="1"/>
      <c r="C186" s="25"/>
      <c r="D186" s="1"/>
      <c r="E186" s="1"/>
      <c r="F186" s="1"/>
      <c r="G186" s="1"/>
      <c r="H186" s="1"/>
      <c r="I186" s="1"/>
      <c r="J186" s="1"/>
      <c r="K186" s="1"/>
      <c r="L186" s="1"/>
      <c r="M186" s="1"/>
    </row>
  </sheetData>
  <sheetProtection/>
  <mergeCells count="21">
    <mergeCell ref="A3:H3"/>
    <mergeCell ref="J62:M62"/>
    <mergeCell ref="J59:M59"/>
    <mergeCell ref="I36:M36"/>
    <mergeCell ref="A62:I62"/>
    <mergeCell ref="A1:M1"/>
    <mergeCell ref="I3:M3"/>
    <mergeCell ref="A58:I58"/>
    <mergeCell ref="A59:I59"/>
    <mergeCell ref="A57:C57"/>
    <mergeCell ref="A2:M2"/>
    <mergeCell ref="A60:I60"/>
    <mergeCell ref="A34:M34"/>
    <mergeCell ref="J61:M61"/>
    <mergeCell ref="A35:M35"/>
    <mergeCell ref="J63:M63"/>
    <mergeCell ref="A61:I61"/>
    <mergeCell ref="A36:H36"/>
    <mergeCell ref="A63:I63"/>
    <mergeCell ref="J58:M58"/>
    <mergeCell ref="J60:M60"/>
  </mergeCells>
  <hyperlinks>
    <hyperlink ref="J62" r:id="rId1" display="edgar.sulca@quito.gob.ec"/>
  </hyperlinks>
  <printOptions horizontalCentered="1" verticalCentered="1"/>
  <pageMargins left="0.3937007874015748" right="0.3937007874015748" top="0.3937007874015748" bottom="0.3937007874015748" header="0.3937007874015748" footer="0.1968503937007874"/>
  <pageSetup fitToHeight="10" horizontalDpi="600" verticalDpi="600" orientation="landscape" paperSize="9" scale="51" r:id="rId3"/>
  <headerFooter>
    <oddHeader>&amp;R&amp;G</oddHeader>
    <oddFooter>&amp;L&amp;P de 2 &amp;CFondo Ambiental del DMQ&amp;RLiteral c) Remuneración mensual por puesto</oddFooter>
  </headerFooter>
  <rowBreaks count="1" manualBreakCount="1">
    <brk id="33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41" sqref="A1:B41"/>
    </sheetView>
  </sheetViews>
  <sheetFormatPr defaultColWidth="11.421875" defaultRowHeight="15"/>
  <cols>
    <col min="1" max="2" width="19.00390625" style="0" customWidth="1"/>
  </cols>
  <sheetData>
    <row r="1" spans="1:2" ht="28.5">
      <c r="A1" s="3" t="s">
        <v>32</v>
      </c>
      <c r="B1" s="21" t="str">
        <f>VLOOKUP(A1,'[1]NOMINA CONSOLIDADA'!$B$8:$D$50,3,0)</f>
        <v>SERVIDOR MUNICIPAL 9</v>
      </c>
    </row>
    <row r="2" spans="1:2" ht="43.5">
      <c r="A2" s="3" t="s">
        <v>33</v>
      </c>
      <c r="B2" s="21" t="s">
        <v>82</v>
      </c>
    </row>
    <row r="3" spans="1:2" ht="28.5">
      <c r="A3" s="3" t="s">
        <v>34</v>
      </c>
      <c r="B3" s="21" t="s">
        <v>83</v>
      </c>
    </row>
    <row r="4" spans="1:2" ht="28.5">
      <c r="A4" s="3" t="s">
        <v>35</v>
      </c>
      <c r="B4" s="21" t="s">
        <v>84</v>
      </c>
    </row>
    <row r="5" spans="1:2" ht="28.5">
      <c r="A5" s="3" t="s">
        <v>36</v>
      </c>
      <c r="B5" s="21" t="e">
        <f>VLOOKUP(A5,'[1]NOMINA CONSOLIDADA'!$B$8:$D$50,3,0)</f>
        <v>#N/A</v>
      </c>
    </row>
    <row r="6" spans="1:2" ht="28.5">
      <c r="A6" s="3" t="s">
        <v>37</v>
      </c>
      <c r="B6" s="21" t="str">
        <f>VLOOKUP(A6,'[1]NOMINA CONSOLIDADA'!$B$8:$D$50,3,0)</f>
        <v>SERVIDOR MUNICIPAL 12</v>
      </c>
    </row>
    <row r="7" spans="1:2" ht="28.5">
      <c r="A7" s="3" t="s">
        <v>38</v>
      </c>
      <c r="B7" s="21" t="s">
        <v>85</v>
      </c>
    </row>
    <row r="8" spans="1:2" ht="28.5">
      <c r="A8" s="3" t="s">
        <v>39</v>
      </c>
      <c r="B8" s="21" t="str">
        <f>VLOOKUP(A8,'[1]NOMINA CONSOLIDADA'!$B$8:$D$50,3,0)</f>
        <v>SERVIDOR MUNICIPAL 9</v>
      </c>
    </row>
    <row r="9" spans="1:2" ht="28.5">
      <c r="A9" s="3" t="s">
        <v>40</v>
      </c>
      <c r="B9" s="21" t="str">
        <f>VLOOKUP(A9,'[1]NOMINA CONSOLIDADA'!$B$8:$D$50,3,0)</f>
        <v>SERVIDOR MUNICIPAL 9</v>
      </c>
    </row>
    <row r="10" spans="1:2" ht="28.5">
      <c r="A10" s="3" t="s">
        <v>41</v>
      </c>
      <c r="B10" s="21" t="str">
        <f>VLOOKUP(A10,'[1]NOMINA CONSOLIDADA'!$B$8:$D$50,3,0)</f>
        <v>CONDUCTOR</v>
      </c>
    </row>
    <row r="11" spans="1:2" ht="31.5">
      <c r="A11" s="3" t="s">
        <v>42</v>
      </c>
      <c r="B11" s="21" t="s">
        <v>91</v>
      </c>
    </row>
    <row r="12" spans="1:2" ht="28.5">
      <c r="A12" s="3" t="s">
        <v>43</v>
      </c>
      <c r="B12" s="21" t="str">
        <f>VLOOKUP(A12,'[1]NOMINA CONSOLIDADA'!$B$8:$D$50,3,0)</f>
        <v>FUNCIONARIO DIRECTIVO 6</v>
      </c>
    </row>
    <row r="13" spans="1:2" ht="43.5">
      <c r="A13" s="3" t="s">
        <v>44</v>
      </c>
      <c r="B13" s="21" t="str">
        <f>VLOOKUP(A13,'[1]NOMINA CONSOLIDADA'!$B$8:$D$50,3,0)</f>
        <v>SERVIDOR MUNICIPAL 12</v>
      </c>
    </row>
    <row r="14" spans="1:2" ht="28.5">
      <c r="A14" s="3" t="s">
        <v>45</v>
      </c>
      <c r="B14" s="21" t="str">
        <f>VLOOKUP(A14,'[1]NOMINA CONSOLIDADA'!$B$8:$D$50,3,0)</f>
        <v>SERVIDOR MUNICIPAL 9</v>
      </c>
    </row>
    <row r="15" spans="1:2" ht="28.5">
      <c r="A15" s="3" t="s">
        <v>46</v>
      </c>
      <c r="B15" s="21" t="str">
        <f>VLOOKUP(A15,'[1]NOMINA CONSOLIDADA'!$B$8:$D$50,3,0)</f>
        <v>SERVIDOR MUNICIPAL 12</v>
      </c>
    </row>
    <row r="16" spans="1:2" ht="28.5">
      <c r="A16" s="3" t="s">
        <v>47</v>
      </c>
      <c r="B16" s="21" t="str">
        <f>VLOOKUP(A16,'[1]NOMINA CONSOLIDADA'!$B$8:$D$50,3,0)</f>
        <v>SERVIDOR MUNICIPAL 10</v>
      </c>
    </row>
    <row r="17" spans="1:2" ht="28.5">
      <c r="A17" s="3" t="s">
        <v>48</v>
      </c>
      <c r="B17" s="21" t="str">
        <f>VLOOKUP(A17,'[1]NOMINA CONSOLIDADA'!$B$8:$D$50,3,0)</f>
        <v>SERVIDOR MUNICIPAL 12</v>
      </c>
    </row>
    <row r="18" spans="1:2" ht="28.5">
      <c r="A18" s="3" t="s">
        <v>49</v>
      </c>
      <c r="B18" s="21" t="e">
        <f>VLOOKUP(A18,'[1]NOMINA CONSOLIDADA'!$B$8:$D$50,3,0)</f>
        <v>#N/A</v>
      </c>
    </row>
    <row r="19" spans="1:2" ht="28.5">
      <c r="A19" s="3" t="s">
        <v>50</v>
      </c>
      <c r="B19" s="21" t="str">
        <f>VLOOKUP(A19,'[1]NOMINA CONSOLIDADA'!$B$8:$D$50,3,0)</f>
        <v>Servidor Municipal 11</v>
      </c>
    </row>
    <row r="20" spans="1:2" ht="28.5">
      <c r="A20" s="3" t="s">
        <v>51</v>
      </c>
      <c r="B20" s="21" t="str">
        <f>VLOOKUP(A20,'[1]NOMINA CONSOLIDADA'!$B$8:$D$50,3,0)</f>
        <v>SERVIDOR MUNICIPAL 13</v>
      </c>
    </row>
    <row r="21" spans="1:2" ht="28.5">
      <c r="A21" s="3" t="s">
        <v>52</v>
      </c>
      <c r="B21" s="21" t="str">
        <f>VLOOKUP(A21,'[1]NOMINA CONSOLIDADA'!$B$8:$D$50,3,0)</f>
        <v>Servidor Municipal 11</v>
      </c>
    </row>
    <row r="22" spans="1:2" ht="28.5">
      <c r="A22" s="3" t="s">
        <v>53</v>
      </c>
      <c r="B22" s="21" t="str">
        <f>VLOOKUP(A22,'[1]NOMINA CONSOLIDADA'!$B$8:$D$50,3,0)</f>
        <v>FUNCIONARIO DIRECTIVO 7</v>
      </c>
    </row>
    <row r="23" spans="1:2" ht="43.5">
      <c r="A23" s="3" t="s">
        <v>54</v>
      </c>
      <c r="B23" s="21" t="str">
        <f>VLOOKUP(A23,'[1]NOMINA CONSOLIDADA'!$B$8:$D$50,3,0)</f>
        <v>FUNCIONARIO DIRECTIVO 6</v>
      </c>
    </row>
    <row r="24" spans="1:2" ht="28.5">
      <c r="A24" s="3" t="s">
        <v>55</v>
      </c>
      <c r="B24" s="21" t="str">
        <f>VLOOKUP(A24,'[1]NOMINA CONSOLIDADA'!$B$8:$D$50,3,0)</f>
        <v>SERVIDOR MUNICIPAL 12</v>
      </c>
    </row>
    <row r="25" spans="1:2" ht="28.5">
      <c r="A25" s="3" t="s">
        <v>56</v>
      </c>
      <c r="B25" s="21" t="s">
        <v>87</v>
      </c>
    </row>
    <row r="26" spans="1:2" ht="28.5">
      <c r="A26" s="3" t="s">
        <v>57</v>
      </c>
      <c r="B26" s="21" t="str">
        <f>VLOOKUP(A26,'[1]NOMINA CONSOLIDADA'!$B$8:$D$50,3,0)</f>
        <v>SERVIDOR MUNICIPAL 9</v>
      </c>
    </row>
    <row r="27" spans="1:2" ht="28.5">
      <c r="A27" s="3" t="s">
        <v>58</v>
      </c>
      <c r="B27" s="22" t="s">
        <v>88</v>
      </c>
    </row>
    <row r="28" spans="1:2" ht="28.5">
      <c r="A28" s="3" t="s">
        <v>59</v>
      </c>
      <c r="B28" s="21" t="str">
        <f>VLOOKUP(A28,'[1]NOMINA CONSOLIDADA'!$B$8:$D$50,3,0)</f>
        <v>SERVIDOR MUNICIPAL 10</v>
      </c>
    </row>
    <row r="29" spans="1:2" ht="28.5">
      <c r="A29" s="3" t="s">
        <v>60</v>
      </c>
      <c r="B29" s="21" t="str">
        <f>VLOOKUP(A29,'[1]NOMINA CONSOLIDADA'!$B$8:$D$50,3,0)</f>
        <v>SERVIDOR MUNICIPAL 12</v>
      </c>
    </row>
    <row r="30" spans="1:2" ht="28.5">
      <c r="A30" s="3" t="s">
        <v>61</v>
      </c>
      <c r="B30" s="21" t="str">
        <f>VLOOKUP(A30,'[1]NOMINA CONSOLIDADA'!$B$8:$D$50,3,0)</f>
        <v>Servidor Municipal 11</v>
      </c>
    </row>
    <row r="31" spans="1:2" ht="28.5">
      <c r="A31" s="3" t="s">
        <v>62</v>
      </c>
      <c r="B31" s="21" t="str">
        <f>VLOOKUP(A31,'[1]NOMINA CONSOLIDADA'!$B$8:$D$50,3,0)</f>
        <v>SERVIDOR MUNICIPAL 9</v>
      </c>
    </row>
    <row r="32" spans="1:2" ht="28.5">
      <c r="A32" s="3" t="s">
        <v>63</v>
      </c>
      <c r="B32" s="21" t="e">
        <f>VLOOKUP(A32,'[1]NOMINA CONSOLIDADA'!$B$8:$D$50,3,0)</f>
        <v>#N/A</v>
      </c>
    </row>
    <row r="33" spans="1:2" ht="28.5">
      <c r="A33" s="3" t="s">
        <v>92</v>
      </c>
      <c r="B33" s="21" t="str">
        <f>VLOOKUP(A33,'[1]NOMINA CONSOLIDADA'!$B$8:$D$50,3,0)</f>
        <v>SERVIDOR MUNICIPAL 10</v>
      </c>
    </row>
    <row r="34" spans="1:2" ht="28.5">
      <c r="A34" s="3" t="s">
        <v>93</v>
      </c>
      <c r="B34" s="21" t="str">
        <f>VLOOKUP(A34,'[1]NOMINA CONSOLIDADA'!$B$8:$D$50,3,0)</f>
        <v>SERVIDOR MUNICIPAL 13</v>
      </c>
    </row>
    <row r="35" spans="1:2" ht="28.5">
      <c r="A35" s="3" t="s">
        <v>94</v>
      </c>
      <c r="B35" s="21" t="str">
        <f>VLOOKUP(A35,'[1]NOMINA CONSOLIDADA'!$B$8:$D$50,3,0)</f>
        <v>CONDUCTOR</v>
      </c>
    </row>
    <row r="36" spans="1:2" ht="28.5">
      <c r="A36" s="3" t="s">
        <v>64</v>
      </c>
      <c r="B36" s="21" t="str">
        <f>VLOOKUP(A36,'[1]NOMINA CONSOLIDADA'!$B$8:$D$50,3,0)</f>
        <v>SERVIDOR MUNICIPAL 9</v>
      </c>
    </row>
    <row r="37" spans="1:2" ht="28.5">
      <c r="A37" s="3" t="s">
        <v>65</v>
      </c>
      <c r="B37" s="24" t="s">
        <v>89</v>
      </c>
    </row>
    <row r="38" spans="1:2" ht="28.5">
      <c r="A38" s="3" t="s">
        <v>66</v>
      </c>
      <c r="B38" s="21" t="str">
        <f>VLOOKUP(A38,'[1]NOMINA CONSOLIDADA'!$B$8:$D$50,3,0)</f>
        <v>SERVIDOR MUNICIPAL 10</v>
      </c>
    </row>
    <row r="39" spans="1:2" ht="28.5">
      <c r="A39" s="3" t="s">
        <v>67</v>
      </c>
      <c r="B39" s="24" t="s">
        <v>90</v>
      </c>
    </row>
    <row r="40" spans="1:2" ht="28.5">
      <c r="A40" s="3" t="s">
        <v>68</v>
      </c>
      <c r="B40" s="21" t="str">
        <f>VLOOKUP(A40,'[1]NOMINA CONSOLIDADA'!$B$8:$D$50,3,0)</f>
        <v>SERVIDOR MUNICIPAL 8</v>
      </c>
    </row>
    <row r="41" spans="1:2" ht="28.5">
      <c r="A41" s="3" t="s">
        <v>69</v>
      </c>
      <c r="B41" s="21" t="str">
        <f>VLOOKUP(A41,'[1]NOMINA CONSOLIDADA'!$B$8:$D$50,3,0)</f>
        <v>SERVIDOR MUNICIPAL 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2022-03-31T13:10:09Z</cp:lastPrinted>
  <dcterms:created xsi:type="dcterms:W3CDTF">2011-04-19T14:26:13Z</dcterms:created>
  <dcterms:modified xsi:type="dcterms:W3CDTF">2023-04-08T13:29:13Z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